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시작하기" sheetId="1" state="visible" r:id="rId1"/>
    <sheet name="계약대장" sheetId="2" state="visible" r:id="rId2"/>
    <sheet name="실행계획" sheetId="3" state="visible" r:id="rId3"/>
    <sheet name="재점검" sheetId="4" state="visible" r:id="rId4"/>
    <sheet name="요약" sheetId="5" state="visible" r:id="rId5"/>
    <sheet name="90일달력" sheetId="6" state="visible" r:id="rId6"/>
    <sheet name="질문기록" sheetId="7" state="visible" r:id="rId7"/>
    <sheet name="예시(가상)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%"/>
    <numFmt numFmtId="166" formatCode="yyyy-mm-dd"/>
  </numFmts>
  <fonts count="5">
    <font>
      <name val="Calibri"/>
      <family val="2"/>
      <color theme="1"/>
      <sz val="11"/>
      <scheme val="minor"/>
    </font>
    <font>
      <name val="Apple SD Gothic Neo"/>
      <b val="1"/>
    </font>
    <font>
      <name val="Apple SD Gothic Neo"/>
    </font>
    <font>
      <name val="Apple SD Gothic Neo"/>
      <b val="1"/>
      <sz val="14"/>
    </font>
    <font>
      <name val="Apple SD Gothic Neo"/>
      <b val="1"/>
      <color rgb="00AA0000"/>
    </font>
  </fonts>
  <fills count="5">
    <fill>
      <patternFill/>
    </fill>
    <fill>
      <patternFill patternType="gray125"/>
    </fill>
    <fill>
      <patternFill patternType="solid">
        <fgColor rgb="00DCE9F5"/>
      </patternFill>
    </fill>
    <fill>
      <patternFill patternType="solid">
        <fgColor rgb="00FFFBE6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3" fontId="2" fillId="3" borderId="1" applyAlignment="1" pivotButton="0" quotePrefix="0" xfId="0">
      <alignment vertical="top" wrapText="1"/>
    </xf>
    <xf numFmtId="0" fontId="1" fillId="0" borderId="0" pivotButton="0" quotePrefix="0" xfId="0"/>
    <xf numFmtId="3" fontId="1" fillId="4" borderId="0" pivotButton="0" quotePrefix="0" xfId="0"/>
    <xf numFmtId="0" fontId="2" fillId="4" borderId="1" applyAlignment="1" pivotButton="0" quotePrefix="0" xfId="0">
      <alignment vertical="top" wrapText="1"/>
    </xf>
    <xf numFmtId="3" fontId="2" fillId="4" borderId="1" applyAlignment="1" pivotButton="0" quotePrefix="0" xfId="0">
      <alignment vertical="top" wrapText="1"/>
    </xf>
    <xf numFmtId="164" fontId="2" fillId="4" borderId="1" applyAlignment="1" pivotButton="0" quotePrefix="0" xfId="0">
      <alignment vertical="top" wrapText="1"/>
    </xf>
    <xf numFmtId="0" fontId="1" fillId="0" borderId="1" pivotButton="0" quotePrefix="0" xfId="0"/>
    <xf numFmtId="3" fontId="0" fillId="4" borderId="1" pivotButton="0" quotePrefix="0" xfId="0"/>
    <xf numFmtId="165" fontId="0" fillId="4" borderId="1" pivotButton="0" quotePrefix="0" xfId="0"/>
    <xf numFmtId="0" fontId="0" fillId="0" borderId="0" applyAlignment="1" pivotButton="0" quotePrefix="0" xfId="0">
      <alignment wrapText="1"/>
    </xf>
    <xf numFmtId="166" fontId="0" fillId="3" borderId="1" pivotButton="0" quotePrefix="0" xfId="0"/>
    <xf numFmtId="0" fontId="4" fillId="0" borderId="0" pivotButton="0" quotePrefix="0" xfId="0"/>
    <xf numFmtId="3" fontId="2" fillId="0" borderId="1" applyAlignment="1" pivotButton="0" quotePrefix="0" xfId="0">
      <alignment vertical="top"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매달 빠져나가는 돈을 줄이는 90일 고정지출 점검 워크북 — 입력 양식</t>
        </is>
      </c>
    </row>
    <row r="2">
      <c r="A2" s="2" t="inlineStr">
        <is>
          <t>저자 전호재 · 발행 GAON-LAB · 버전 1.0 · 공개 2026-10-16(작성 기준일 2026-10-15) · 90일(약 13주) 과정 · 입력 칸은 연노랑, 계산 칸은 회색입니다. 회색 칸은 수식이므로 직접 쓰지 않습니다.</t>
        </is>
      </c>
    </row>
    <row r="3">
      <c r="A3" s="2" t="inlineStr"/>
    </row>
    <row r="4">
      <c r="A4" s="2" t="inlineStr">
        <is>
          <t>1) 「계약대장」(양식 ① 변경 전 기록)에 계약형 지출(계약·약정·구독에 따라 금액과 청구일이 정해진 지출)을 한 줄에 하나씩 적습니다. 연 단위로 내는 돈은 12로 나눠 월 금액으로 적습니다.</t>
        </is>
      </c>
    </row>
    <row r="5">
      <c r="A5" s="2" t="inlineStr">
        <is>
          <t>2) 「실행계획」(양식 ② 변경 비용·변경 후 예상 금액)에 변경 후 금액, 변경 비용(일회성 비용), 실행일, 재점검일을 적습니다. 판단은 유지/조건 확인/변경/해지/보류 중에서 고릅니다.</t>
        </is>
      </c>
    </row>
    <row r="6">
      <c r="A6" s="2" t="inlineStr">
        <is>
          <t xml:space="preserve">   ※ 「실행계획」의 계획 금액은 예상입니다. 판단이 "해지"이면 계획 금액을 비워 두어도 계획상 0원으로 계산합니다.</t>
        </is>
      </c>
    </row>
    <row r="7">
      <c r="A7" s="2" t="inlineStr">
        <is>
          <t>3) 변경한 뒤 다음 청구서(또는 두 번째 청구서)가 나오면 「재점검」(양식 ③)에 청구서에 찍힌 실제 금액을 적습니다. 계획과 실제의 차이가 계산됩니다.</t>
        </is>
      </c>
    </row>
    <row r="8">
      <c r="A8" s="2" t="inlineStr">
        <is>
          <t xml:space="preserve">   ※ 실제 금액 칸이 비어 있으면 "아직 확인하지 못함"으로 보고 실제 절감과 12개월 순효과를 계산하지 않습니다. 해지 후 청구서에서 0원을 확인했다면 0을 직접 입력합니다. 해지했는데 청구서에 요금이 그대로 찍혔다면 그 금액을 적습니다.</t>
        </is>
      </c>
    </row>
    <row r="9">
      <c r="A9" s="2" t="inlineStr">
        <is>
          <t>4) 「요약」(양식 ④ 90일 재점검)에서 합계를 확인합니다. 이 숫자는 독자 본인의 계획과 실제이며, 다른 가구의 절감 수준을 예측하지 않습니다.</t>
        </is>
      </c>
    </row>
    <row r="10">
      <c r="A10" s="2" t="inlineStr">
        <is>
          <t>5) 「예시(가상)」 시트는 설명용 가상 사례입니다. 실제 서비스의 가격이나 독자가 얻을 절감 수준이 아닙니다.</t>
        </is>
      </c>
    </row>
    <row r="11">
      <c r="A11" s="2" t="inlineStr"/>
    </row>
    <row r="12">
      <c r="A12" s="2" t="inlineStr">
        <is>
          <t>유의: 보험·대출·의료·안전과 관련된 계약은 금액이 커 보여도 보장 내용, 중도상환수수료, 갱신 조건을 확인하기 전에는 바꾸지 않습니다. 이 양식은 재무 상담이나 상품 추천이 아닙니다.</t>
        </is>
      </c>
    </row>
    <row r="13">
      <c r="A13" s="2" t="inlineStr">
        <is>
          <t>확인 범위: 가상 금액을 넣은 사례로 Excel과 Numbers 각 한 버전에서 표시값을 확인했습니다. 이 빈 양식은 Excel 16.114와 Numbers 15.3에서 열어, 수식 칸의 값이 별도 계산 점검 결과와 같음을 확인했습니다. Numbers로 열면 일부 칸에 파란 삼각이 보일 수 있고, Numbers 15.3에서 이 칸들의 계산값도 점검 결과와 같았습니다. Numbers 14.5는 문서가 열리지 않아 확인하지 못했고, 다른 버전·모바일 앱·Google 스프레드시트에서도 확인하지 못했습니다. 숫자가 비어 보이면 Excel이나 Numbers로 열어 주세요.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1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7" customWidth="1" min="1" max="1"/>
    <col width="26" customWidth="1" min="2" max="2"/>
    <col width="10" customWidth="1" min="3" max="3"/>
    <col width="16" customWidth="1" min="4" max="4"/>
    <col width="13" customWidth="1" min="5" max="5"/>
    <col width="12" customWidth="1" min="6" max="6"/>
    <col width="11" customWidth="1" min="7" max="7"/>
    <col width="12" customWidth="1" min="8" max="8"/>
    <col width="13" customWidth="1" min="9" max="9"/>
    <col width="22" customWidth="1" min="10" max="10"/>
    <col width="26" customWidth="1" min="11" max="11"/>
    <col width="18" customWidth="1" min="12" max="12"/>
    <col width="24" customWidth="1" min="13" max="13"/>
  </cols>
  <sheetData>
    <row r="1">
      <c r="A1" s="3" t="inlineStr">
        <is>
          <t>양식 ① 변경 전 기록(계약 한 건당 한 줄)</t>
        </is>
      </c>
    </row>
    <row r="2">
      <c r="A2" t="inlineStr">
        <is>
          <t>작성일:</t>
        </is>
      </c>
      <c r="C2" t="inlineStr">
        <is>
          <t>작성자:</t>
        </is>
      </c>
    </row>
    <row r="3">
      <c r="A3" t="inlineStr">
        <is>
          <t>※ 연 단위·분기 단위 결제는 12(또는 3)로 나눠 월 금액에 적고 메모에 원래 금액을 적습니다. 달마다 금액이 다르면 최근 3개월 평균. 통신 요금과 단말기 할부는 줄을 나눕니다.</t>
        </is>
      </c>
    </row>
    <row r="4" ht="44" customHeight="1">
      <c r="A4" s="4" t="inlineStr">
        <is>
          <t>번호</t>
        </is>
      </c>
      <c r="B4" s="4" t="inlineStr">
        <is>
          <t>항목(계약 이름)</t>
        </is>
      </c>
      <c r="C4" s="4" t="inlineStr">
        <is>
          <t>구분</t>
        </is>
      </c>
      <c r="D4" s="4" t="inlineStr">
        <is>
          <t>계약 상대</t>
        </is>
      </c>
      <c r="E4" s="4" t="inlineStr">
        <is>
          <t>월 금액(원)</t>
        </is>
      </c>
      <c r="F4" s="4" t="inlineStr">
        <is>
          <t>결제 수단</t>
        </is>
      </c>
      <c r="G4" s="4" t="inlineStr">
        <is>
          <t>청구일(매월 몇 일)</t>
        </is>
      </c>
      <c r="H4" s="4" t="inlineStr">
        <is>
          <t>계약 시작일</t>
        </is>
      </c>
      <c r="I4" s="4" t="inlineStr">
        <is>
          <t>약정 만료·갱신일</t>
        </is>
      </c>
      <c r="J4" s="4" t="inlineStr">
        <is>
          <t>해지·변경 시 비용(계약서 기준)</t>
        </is>
      </c>
      <c r="K4" s="4" t="inlineStr">
        <is>
          <t>바꿀 수 있는 조건</t>
        </is>
      </c>
      <c r="L4" s="4" t="inlineStr">
        <is>
          <t>최근 90일 이용 기록</t>
        </is>
      </c>
      <c r="M4" s="4" t="inlineStr">
        <is>
          <t>메모</t>
        </is>
      </c>
    </row>
    <row r="5">
      <c r="A5" s="5" t="inlineStr">
        <is>
          <t>C01</t>
        </is>
      </c>
      <c r="B5" s="6" t="n"/>
      <c r="C5" s="6" t="n"/>
      <c r="D5" s="6" t="n"/>
      <c r="E5" s="7" t="n"/>
      <c r="F5" s="6" t="n"/>
      <c r="G5" s="6" t="n"/>
      <c r="H5" s="6" t="n"/>
      <c r="I5" s="6" t="n"/>
      <c r="J5" s="6" t="n"/>
      <c r="K5" s="6" t="n"/>
      <c r="L5" s="6" t="n"/>
      <c r="M5" s="6" t="n"/>
    </row>
    <row r="6">
      <c r="A6" s="5" t="inlineStr">
        <is>
          <t>C02</t>
        </is>
      </c>
      <c r="B6" s="6" t="n"/>
      <c r="C6" s="6" t="n"/>
      <c r="D6" s="6" t="n"/>
      <c r="E6" s="7" t="n"/>
      <c r="F6" s="6" t="n"/>
      <c r="G6" s="6" t="n"/>
      <c r="H6" s="6" t="n"/>
      <c r="I6" s="6" t="n"/>
      <c r="J6" s="6" t="n"/>
      <c r="K6" s="6" t="n"/>
      <c r="L6" s="6" t="n"/>
      <c r="M6" s="6" t="n"/>
    </row>
    <row r="7">
      <c r="A7" s="5" t="inlineStr">
        <is>
          <t>C03</t>
        </is>
      </c>
      <c r="B7" s="6" t="n"/>
      <c r="C7" s="6" t="n"/>
      <c r="D7" s="6" t="n"/>
      <c r="E7" s="7" t="n"/>
      <c r="F7" s="6" t="n"/>
      <c r="G7" s="6" t="n"/>
      <c r="H7" s="6" t="n"/>
      <c r="I7" s="6" t="n"/>
      <c r="J7" s="6" t="n"/>
      <c r="K7" s="6" t="n"/>
      <c r="L7" s="6" t="n"/>
      <c r="M7" s="6" t="n"/>
    </row>
    <row r="8">
      <c r="A8" s="5" t="inlineStr">
        <is>
          <t>C04</t>
        </is>
      </c>
      <c r="B8" s="6" t="n"/>
      <c r="C8" s="6" t="n"/>
      <c r="D8" s="6" t="n"/>
      <c r="E8" s="7" t="n"/>
      <c r="F8" s="6" t="n"/>
      <c r="G8" s="6" t="n"/>
      <c r="H8" s="6" t="n"/>
      <c r="I8" s="6" t="n"/>
      <c r="J8" s="6" t="n"/>
      <c r="K8" s="6" t="n"/>
      <c r="L8" s="6" t="n"/>
      <c r="M8" s="6" t="n"/>
    </row>
    <row r="9">
      <c r="A9" s="5" t="inlineStr">
        <is>
          <t>C05</t>
        </is>
      </c>
      <c r="B9" s="6" t="n"/>
      <c r="C9" s="6" t="n"/>
      <c r="D9" s="6" t="n"/>
      <c r="E9" s="7" t="n"/>
      <c r="F9" s="6" t="n"/>
      <c r="G9" s="6" t="n"/>
      <c r="H9" s="6" t="n"/>
      <c r="I9" s="6" t="n"/>
      <c r="J9" s="6" t="n"/>
      <c r="K9" s="6" t="n"/>
      <c r="L9" s="6" t="n"/>
      <c r="M9" s="6" t="n"/>
    </row>
    <row r="10">
      <c r="A10" s="5" t="inlineStr">
        <is>
          <t>C06</t>
        </is>
      </c>
      <c r="B10" s="6" t="n"/>
      <c r="C10" s="6" t="n"/>
      <c r="D10" s="6" t="n"/>
      <c r="E10" s="7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>
      <c r="A11" s="5" t="inlineStr">
        <is>
          <t>C07</t>
        </is>
      </c>
      <c r="B11" s="6" t="n"/>
      <c r="C11" s="6" t="n"/>
      <c r="D11" s="6" t="n"/>
      <c r="E11" s="7" t="n"/>
      <c r="F11" s="6" t="n"/>
      <c r="G11" s="6" t="n"/>
      <c r="H11" s="6" t="n"/>
      <c r="I11" s="6" t="n"/>
      <c r="J11" s="6" t="n"/>
      <c r="K11" s="6" t="n"/>
      <c r="L11" s="6" t="n"/>
      <c r="M11" s="6" t="n"/>
    </row>
    <row r="12">
      <c r="A12" s="5" t="inlineStr">
        <is>
          <t>C08</t>
        </is>
      </c>
      <c r="B12" s="6" t="n"/>
      <c r="C12" s="6" t="n"/>
      <c r="D12" s="6" t="n"/>
      <c r="E12" s="7" t="n"/>
      <c r="F12" s="6" t="n"/>
      <c r="G12" s="6" t="n"/>
      <c r="H12" s="6" t="n"/>
      <c r="I12" s="6" t="n"/>
      <c r="J12" s="6" t="n"/>
      <c r="K12" s="6" t="n"/>
      <c r="L12" s="6" t="n"/>
      <c r="M12" s="6" t="n"/>
    </row>
    <row r="13">
      <c r="A13" s="5" t="inlineStr">
        <is>
          <t>C09</t>
        </is>
      </c>
      <c r="B13" s="6" t="n"/>
      <c r="C13" s="6" t="n"/>
      <c r="D13" s="6" t="n"/>
      <c r="E13" s="7" t="n"/>
      <c r="F13" s="6" t="n"/>
      <c r="G13" s="6" t="n"/>
      <c r="H13" s="6" t="n"/>
      <c r="I13" s="6" t="n"/>
      <c r="J13" s="6" t="n"/>
      <c r="K13" s="6" t="n"/>
      <c r="L13" s="6" t="n"/>
      <c r="M13" s="6" t="n"/>
    </row>
    <row r="14">
      <c r="A14" s="5" t="inlineStr">
        <is>
          <t>C10</t>
        </is>
      </c>
      <c r="B14" s="6" t="n"/>
      <c r="C14" s="6" t="n"/>
      <c r="D14" s="6" t="n"/>
      <c r="E14" s="7" t="n"/>
      <c r="F14" s="6" t="n"/>
      <c r="G14" s="6" t="n"/>
      <c r="H14" s="6" t="n"/>
      <c r="I14" s="6" t="n"/>
      <c r="J14" s="6" t="n"/>
      <c r="K14" s="6" t="n"/>
      <c r="L14" s="6" t="n"/>
      <c r="M14" s="6" t="n"/>
    </row>
    <row r="15">
      <c r="A15" s="5" t="inlineStr">
        <is>
          <t>C11</t>
        </is>
      </c>
      <c r="B15" s="6" t="n"/>
      <c r="C15" s="6" t="n"/>
      <c r="D15" s="6" t="n"/>
      <c r="E15" s="7" t="n"/>
      <c r="F15" s="6" t="n"/>
      <c r="G15" s="6" t="n"/>
      <c r="H15" s="6" t="n"/>
      <c r="I15" s="6" t="n"/>
      <c r="J15" s="6" t="n"/>
      <c r="K15" s="6" t="n"/>
      <c r="L15" s="6" t="n"/>
      <c r="M15" s="6" t="n"/>
    </row>
    <row r="16">
      <c r="A16" s="5" t="inlineStr">
        <is>
          <t>C12</t>
        </is>
      </c>
      <c r="B16" s="6" t="n"/>
      <c r="C16" s="6" t="n"/>
      <c r="D16" s="6" t="n"/>
      <c r="E16" s="7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7">
      <c r="A17" s="5" t="inlineStr">
        <is>
          <t>C13</t>
        </is>
      </c>
      <c r="B17" s="6" t="n"/>
      <c r="C17" s="6" t="n"/>
      <c r="D17" s="6" t="n"/>
      <c r="E17" s="7" t="n"/>
      <c r="F17" s="6" t="n"/>
      <c r="G17" s="6" t="n"/>
      <c r="H17" s="6" t="n"/>
      <c r="I17" s="6" t="n"/>
      <c r="J17" s="6" t="n"/>
      <c r="K17" s="6" t="n"/>
      <c r="L17" s="6" t="n"/>
      <c r="M17" s="6" t="n"/>
    </row>
    <row r="18">
      <c r="A18" s="5" t="inlineStr">
        <is>
          <t>C14</t>
        </is>
      </c>
      <c r="B18" s="6" t="n"/>
      <c r="C18" s="6" t="n"/>
      <c r="D18" s="6" t="n"/>
      <c r="E18" s="7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19">
      <c r="A19" s="5" t="inlineStr">
        <is>
          <t>C15</t>
        </is>
      </c>
      <c r="B19" s="6" t="n"/>
      <c r="C19" s="6" t="n"/>
      <c r="D19" s="6" t="n"/>
      <c r="E19" s="7" t="n"/>
      <c r="F19" s="6" t="n"/>
      <c r="G19" s="6" t="n"/>
      <c r="H19" s="6" t="n"/>
      <c r="I19" s="6" t="n"/>
      <c r="J19" s="6" t="n"/>
      <c r="K19" s="6" t="n"/>
      <c r="L19" s="6" t="n"/>
      <c r="M19" s="6" t="n"/>
    </row>
    <row r="20">
      <c r="A20" s="5" t="inlineStr">
        <is>
          <t>C16</t>
        </is>
      </c>
      <c r="B20" s="6" t="n"/>
      <c r="C20" s="6" t="n"/>
      <c r="D20" s="6" t="n"/>
      <c r="E20" s="7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1">
      <c r="A21" s="5" t="inlineStr">
        <is>
          <t>C17</t>
        </is>
      </c>
      <c r="B21" s="6" t="n"/>
      <c r="C21" s="6" t="n"/>
      <c r="D21" s="6" t="n"/>
      <c r="E21" s="7" t="n"/>
      <c r="F21" s="6" t="n"/>
      <c r="G21" s="6" t="n"/>
      <c r="H21" s="6" t="n"/>
      <c r="I21" s="6" t="n"/>
      <c r="J21" s="6" t="n"/>
      <c r="K21" s="6" t="n"/>
      <c r="L21" s="6" t="n"/>
      <c r="M21" s="6" t="n"/>
    </row>
    <row r="22">
      <c r="A22" s="5" t="inlineStr">
        <is>
          <t>C18</t>
        </is>
      </c>
      <c r="B22" s="6" t="n"/>
      <c r="C22" s="6" t="n"/>
      <c r="D22" s="6" t="n"/>
      <c r="E22" s="7" t="n"/>
      <c r="F22" s="6" t="n"/>
      <c r="G22" s="6" t="n"/>
      <c r="H22" s="6" t="n"/>
      <c r="I22" s="6" t="n"/>
      <c r="J22" s="6" t="n"/>
      <c r="K22" s="6" t="n"/>
      <c r="L22" s="6" t="n"/>
      <c r="M22" s="6" t="n"/>
    </row>
    <row r="23">
      <c r="A23" s="5" t="inlineStr">
        <is>
          <t>C19</t>
        </is>
      </c>
      <c r="B23" s="6" t="n"/>
      <c r="C23" s="6" t="n"/>
      <c r="D23" s="6" t="n"/>
      <c r="E23" s="7" t="n"/>
      <c r="F23" s="6" t="n"/>
      <c r="G23" s="6" t="n"/>
      <c r="H23" s="6" t="n"/>
      <c r="I23" s="6" t="n"/>
      <c r="J23" s="6" t="n"/>
      <c r="K23" s="6" t="n"/>
      <c r="L23" s="6" t="n"/>
      <c r="M23" s="6" t="n"/>
    </row>
    <row r="24">
      <c r="A24" s="5" t="inlineStr">
        <is>
          <t>C20</t>
        </is>
      </c>
      <c r="B24" s="6" t="n"/>
      <c r="C24" s="6" t="n"/>
      <c r="D24" s="6" t="n"/>
      <c r="E24" s="7" t="n"/>
      <c r="F24" s="6" t="n"/>
      <c r="G24" s="6" t="n"/>
      <c r="H24" s="6" t="n"/>
      <c r="I24" s="6" t="n"/>
      <c r="J24" s="6" t="n"/>
      <c r="K24" s="6" t="n"/>
      <c r="L24" s="6" t="n"/>
      <c r="M24" s="6" t="n"/>
    </row>
    <row r="25">
      <c r="A25" s="5" t="inlineStr">
        <is>
          <t>C21</t>
        </is>
      </c>
      <c r="B25" s="6" t="n"/>
      <c r="C25" s="6" t="n"/>
      <c r="D25" s="6" t="n"/>
      <c r="E25" s="7" t="n"/>
      <c r="F25" s="6" t="n"/>
      <c r="G25" s="6" t="n"/>
      <c r="H25" s="6" t="n"/>
      <c r="I25" s="6" t="n"/>
      <c r="J25" s="6" t="n"/>
      <c r="K25" s="6" t="n"/>
      <c r="L25" s="6" t="n"/>
      <c r="M25" s="6" t="n"/>
    </row>
    <row r="26">
      <c r="A26" s="5" t="inlineStr">
        <is>
          <t>C22</t>
        </is>
      </c>
      <c r="B26" s="6" t="n"/>
      <c r="C26" s="6" t="n"/>
      <c r="D26" s="6" t="n"/>
      <c r="E26" s="7" t="n"/>
      <c r="F26" s="6" t="n"/>
      <c r="G26" s="6" t="n"/>
      <c r="H26" s="6" t="n"/>
      <c r="I26" s="6" t="n"/>
      <c r="J26" s="6" t="n"/>
      <c r="K26" s="6" t="n"/>
      <c r="L26" s="6" t="n"/>
      <c r="M26" s="6" t="n"/>
    </row>
    <row r="27">
      <c r="A27" s="5" t="inlineStr">
        <is>
          <t>C23</t>
        </is>
      </c>
      <c r="B27" s="6" t="n"/>
      <c r="C27" s="6" t="n"/>
      <c r="D27" s="6" t="n"/>
      <c r="E27" s="7" t="n"/>
      <c r="F27" s="6" t="n"/>
      <c r="G27" s="6" t="n"/>
      <c r="H27" s="6" t="n"/>
      <c r="I27" s="6" t="n"/>
      <c r="J27" s="6" t="n"/>
      <c r="K27" s="6" t="n"/>
      <c r="L27" s="6" t="n"/>
      <c r="M27" s="6" t="n"/>
    </row>
    <row r="28">
      <c r="A28" s="5" t="inlineStr">
        <is>
          <t>C24</t>
        </is>
      </c>
      <c r="B28" s="6" t="n"/>
      <c r="C28" s="6" t="n"/>
      <c r="D28" s="6" t="n"/>
      <c r="E28" s="7" t="n"/>
      <c r="F28" s="6" t="n"/>
      <c r="G28" s="6" t="n"/>
      <c r="H28" s="6" t="n"/>
      <c r="I28" s="6" t="n"/>
      <c r="J28" s="6" t="n"/>
      <c r="K28" s="6" t="n"/>
      <c r="L28" s="6" t="n"/>
      <c r="M28" s="6" t="n"/>
    </row>
    <row r="29">
      <c r="A29" s="5" t="inlineStr">
        <is>
          <t>C25</t>
        </is>
      </c>
      <c r="B29" s="6" t="n"/>
      <c r="C29" s="6" t="n"/>
      <c r="D29" s="6" t="n"/>
      <c r="E29" s="7" t="n"/>
      <c r="F29" s="6" t="n"/>
      <c r="G29" s="6" t="n"/>
      <c r="H29" s="6" t="n"/>
      <c r="I29" s="6" t="n"/>
      <c r="J29" s="6" t="n"/>
      <c r="K29" s="6" t="n"/>
      <c r="L29" s="6" t="n"/>
      <c r="M29" s="6" t="n"/>
    </row>
    <row r="30">
      <c r="A30" s="5" t="inlineStr">
        <is>
          <t>C26</t>
        </is>
      </c>
      <c r="B30" s="6" t="n"/>
      <c r="C30" s="6" t="n"/>
      <c r="D30" s="6" t="n"/>
      <c r="E30" s="7" t="n"/>
      <c r="F30" s="6" t="n"/>
      <c r="G30" s="6" t="n"/>
      <c r="H30" s="6" t="n"/>
      <c r="I30" s="6" t="n"/>
      <c r="J30" s="6" t="n"/>
      <c r="K30" s="6" t="n"/>
      <c r="L30" s="6" t="n"/>
      <c r="M30" s="6" t="n"/>
    </row>
    <row r="31">
      <c r="A31" s="5" t="inlineStr">
        <is>
          <t>C27</t>
        </is>
      </c>
      <c r="B31" s="6" t="n"/>
      <c r="C31" s="6" t="n"/>
      <c r="D31" s="6" t="n"/>
      <c r="E31" s="7" t="n"/>
      <c r="F31" s="6" t="n"/>
      <c r="G31" s="6" t="n"/>
      <c r="H31" s="6" t="n"/>
      <c r="I31" s="6" t="n"/>
      <c r="J31" s="6" t="n"/>
      <c r="K31" s="6" t="n"/>
      <c r="L31" s="6" t="n"/>
      <c r="M31" s="6" t="n"/>
    </row>
    <row r="32">
      <c r="A32" s="5" t="inlineStr">
        <is>
          <t>C28</t>
        </is>
      </c>
      <c r="B32" s="6" t="n"/>
      <c r="C32" s="6" t="n"/>
      <c r="D32" s="6" t="n"/>
      <c r="E32" s="7" t="n"/>
      <c r="F32" s="6" t="n"/>
      <c r="G32" s="6" t="n"/>
      <c r="H32" s="6" t="n"/>
      <c r="I32" s="6" t="n"/>
      <c r="J32" s="6" t="n"/>
      <c r="K32" s="6" t="n"/>
      <c r="L32" s="6" t="n"/>
      <c r="M32" s="6" t="n"/>
    </row>
    <row r="33">
      <c r="A33" s="5" t="inlineStr">
        <is>
          <t>C29</t>
        </is>
      </c>
      <c r="B33" s="6" t="n"/>
      <c r="C33" s="6" t="n"/>
      <c r="D33" s="6" t="n"/>
      <c r="E33" s="7" t="n"/>
      <c r="F33" s="6" t="n"/>
      <c r="G33" s="6" t="n"/>
      <c r="H33" s="6" t="n"/>
      <c r="I33" s="6" t="n"/>
      <c r="J33" s="6" t="n"/>
      <c r="K33" s="6" t="n"/>
      <c r="L33" s="6" t="n"/>
      <c r="M33" s="6" t="n"/>
    </row>
    <row r="34">
      <c r="A34" s="5" t="inlineStr">
        <is>
          <t>C30</t>
        </is>
      </c>
      <c r="B34" s="6" t="n"/>
      <c r="C34" s="6" t="n"/>
      <c r="D34" s="6" t="n"/>
      <c r="E34" s="7" t="n"/>
      <c r="F34" s="6" t="n"/>
      <c r="G34" s="6" t="n"/>
      <c r="H34" s="6" t="n"/>
      <c r="I34" s="6" t="n"/>
      <c r="J34" s="6" t="n"/>
      <c r="K34" s="6" t="n"/>
      <c r="L34" s="6" t="n"/>
      <c r="M34" s="6" t="n"/>
    </row>
    <row r="35">
      <c r="D35" s="8" t="inlineStr">
        <is>
          <t>월 합계</t>
        </is>
      </c>
      <c r="E35" s="9">
        <f>SUM(E5:E34)</f>
        <v/>
      </c>
    </row>
    <row r="37">
      <c r="A37" s="8" t="inlineStr">
        <is>
          <t>참고 항목(변경 대상이 아니라 총액 파악용): 월세, 대출 원리금은 구분 칸이 아니라 아래에 적고 재계약일·금리 재산정일만 기록합니다.</t>
        </is>
      </c>
    </row>
    <row r="38" ht="44" customHeight="1">
      <c r="A38" s="4" t="inlineStr">
        <is>
          <t>번호</t>
        </is>
      </c>
      <c r="B38" s="4" t="inlineStr">
        <is>
          <t>항목</t>
        </is>
      </c>
      <c r="C38" s="4" t="inlineStr"/>
      <c r="D38" s="4" t="inlineStr"/>
      <c r="E38" s="4" t="inlineStr">
        <is>
          <t>월 금액(원)</t>
        </is>
      </c>
      <c r="F38" s="4" t="inlineStr"/>
      <c r="G38" s="4" t="inlineStr"/>
      <c r="H38" s="4" t="inlineStr"/>
      <c r="I38" s="4" t="inlineStr">
        <is>
          <t>재계약·재산정일</t>
        </is>
      </c>
      <c r="J38" s="4" t="inlineStr"/>
      <c r="K38" s="4" t="inlineStr"/>
      <c r="L38" s="4" t="inlineStr"/>
      <c r="M38" s="4" t="inlineStr">
        <is>
          <t>메모</t>
        </is>
      </c>
    </row>
    <row r="39">
      <c r="A39" s="5" t="inlineStr">
        <is>
          <t>R01</t>
        </is>
      </c>
      <c r="B39" s="6" t="n"/>
      <c r="C39" s="5" t="n"/>
      <c r="D39" s="5" t="n"/>
      <c r="E39" s="6" t="n"/>
      <c r="F39" s="5" t="n"/>
      <c r="G39" s="5" t="n"/>
      <c r="H39" s="5" t="n"/>
      <c r="I39" s="6" t="n"/>
      <c r="J39" s="5" t="n"/>
      <c r="K39" s="5" t="n"/>
      <c r="L39" s="5" t="n"/>
      <c r="M39" s="6" t="n"/>
    </row>
    <row r="40">
      <c r="A40" s="5" t="inlineStr">
        <is>
          <t>R02</t>
        </is>
      </c>
      <c r="B40" s="6" t="n"/>
      <c r="C40" s="5" t="n"/>
      <c r="D40" s="5" t="n"/>
      <c r="E40" s="6" t="n"/>
      <c r="F40" s="5" t="n"/>
      <c r="G40" s="5" t="n"/>
      <c r="H40" s="5" t="n"/>
      <c r="I40" s="6" t="n"/>
      <c r="J40" s="5" t="n"/>
      <c r="K40" s="5" t="n"/>
      <c r="L40" s="5" t="n"/>
      <c r="M40" s="6" t="n"/>
    </row>
    <row r="41">
      <c r="A41" s="5" t="inlineStr">
        <is>
          <t>R03</t>
        </is>
      </c>
      <c r="B41" s="6" t="n"/>
      <c r="C41" s="5" t="n"/>
      <c r="D41" s="5" t="n"/>
      <c r="E41" s="6" t="n"/>
      <c r="F41" s="5" t="n"/>
      <c r="G41" s="5" t="n"/>
      <c r="H41" s="5" t="n"/>
      <c r="I41" s="6" t="n"/>
      <c r="J41" s="5" t="n"/>
      <c r="K41" s="5" t="n"/>
      <c r="L41" s="5" t="n"/>
      <c r="M41" s="6" t="n"/>
    </row>
  </sheetData>
  <dataValidations count="1">
    <dataValidation sqref="C5:C34" showDropDown="0" showInputMessage="0" showErrorMessage="0" allowBlank="1" type="list">
      <formula1>"통신,구독,보험,렌털,멤버십,교육,할부,기타"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7" customWidth="1" min="1" max="1"/>
    <col width="24" customWidth="1" min="2" max="2"/>
    <col width="12" customWidth="1" min="3" max="3"/>
    <col width="11" customWidth="1" min="4" max="4"/>
    <col width="28" customWidth="1" min="5" max="5"/>
    <col width="24" customWidth="1" min="6" max="6"/>
    <col width="14" customWidth="1" min="7" max="7"/>
    <col width="14" customWidth="1" min="8" max="8"/>
    <col width="12" customWidth="1" min="9" max="9"/>
    <col width="12" customWidth="1" min="10" max="10"/>
    <col width="14" customWidth="1" min="11" max="11"/>
  </cols>
  <sheetData>
    <row r="1">
      <c r="A1" s="3" t="inlineStr">
        <is>
          <t>양식 ② 변경 비용과 변경 후 예상 금액(판단·실행 계획 포함)</t>
        </is>
      </c>
    </row>
    <row r="2">
      <c r="A2" t="inlineStr">
        <is>
          <t>판단: 유지 / 조건 확인 / 변경 / 해지 / 보류.  보험·대출·안전 관련 계약은 확인 전 변경하지 않습니다.</t>
        </is>
      </c>
    </row>
    <row r="4" ht="44" customHeight="1">
      <c r="A4" s="4" t="inlineStr">
        <is>
          <t>번호</t>
        </is>
      </c>
      <c r="B4" s="4" t="inlineStr">
        <is>
          <t>항목</t>
        </is>
      </c>
      <c r="C4" s="4" t="inlineStr">
        <is>
          <t>월 금액(원)</t>
        </is>
      </c>
      <c r="D4" s="4" t="inlineStr">
        <is>
          <t>판단</t>
        </is>
      </c>
      <c r="E4" s="4" t="inlineStr">
        <is>
          <t>판단 이유(한 줄)</t>
        </is>
      </c>
      <c r="F4" s="4" t="inlineStr">
        <is>
          <t>확인할 곳(약관·앱·고객센터)</t>
        </is>
      </c>
      <c r="G4" s="4" t="inlineStr">
        <is>
          <t>계획: 변경 후 월 금액(원)</t>
        </is>
      </c>
      <c r="H4" s="4" t="inlineStr">
        <is>
          <t>계획: 일회성 비용(원)</t>
        </is>
      </c>
      <c r="I4" s="4" t="inlineStr">
        <is>
          <t>실행 예정일</t>
        </is>
      </c>
      <c r="J4" s="4" t="inlineStr">
        <is>
          <t>재점검일</t>
        </is>
      </c>
      <c r="K4" s="4" t="inlineStr">
        <is>
          <t>계획: 월 절감(원)</t>
        </is>
      </c>
    </row>
    <row r="5">
      <c r="A5" s="10">
        <f>계약대장!A5</f>
        <v/>
      </c>
      <c r="B5" s="10">
        <f>IF(계약대장!B5="","",계약대장!B5)</f>
        <v/>
      </c>
      <c r="C5" s="11">
        <f>IF(계약대장!E5="","",계약대장!E5)</f>
        <v/>
      </c>
      <c r="D5" s="6" t="n"/>
      <c r="E5" s="6" t="n"/>
      <c r="F5" s="6" t="n"/>
      <c r="G5" s="7" t="n"/>
      <c r="H5" s="7" t="n"/>
      <c r="I5" s="6" t="n"/>
      <c r="J5" s="6" t="n"/>
      <c r="K5" s="11">
        <f>IF(C5="","",IF(AND(G5="",D5&lt;&gt;"해지"),"",C5-IF(ISNUMBER(G5),G5,0)))</f>
        <v/>
      </c>
    </row>
    <row r="6">
      <c r="A6" s="10">
        <f>계약대장!A6</f>
        <v/>
      </c>
      <c r="B6" s="10">
        <f>IF(계약대장!B6="","",계약대장!B6)</f>
        <v/>
      </c>
      <c r="C6" s="11">
        <f>IF(계약대장!E6="","",계약대장!E6)</f>
        <v/>
      </c>
      <c r="D6" s="6" t="n"/>
      <c r="E6" s="6" t="n"/>
      <c r="F6" s="6" t="n"/>
      <c r="G6" s="7" t="n"/>
      <c r="H6" s="7" t="n"/>
      <c r="I6" s="6" t="n"/>
      <c r="J6" s="6" t="n"/>
      <c r="K6" s="11">
        <f>IF(C6="","",IF(AND(G6="",D6&lt;&gt;"해지"),"",C6-IF(ISNUMBER(G6),G6,0)))</f>
        <v/>
      </c>
    </row>
    <row r="7">
      <c r="A7" s="10">
        <f>계약대장!A7</f>
        <v/>
      </c>
      <c r="B7" s="10">
        <f>IF(계약대장!B7="","",계약대장!B7)</f>
        <v/>
      </c>
      <c r="C7" s="11">
        <f>IF(계약대장!E7="","",계약대장!E7)</f>
        <v/>
      </c>
      <c r="D7" s="6" t="n"/>
      <c r="E7" s="6" t="n"/>
      <c r="F7" s="6" t="n"/>
      <c r="G7" s="7" t="n"/>
      <c r="H7" s="7" t="n"/>
      <c r="I7" s="6" t="n"/>
      <c r="J7" s="6" t="n"/>
      <c r="K7" s="11">
        <f>IF(C7="","",IF(AND(G7="",D7&lt;&gt;"해지"),"",C7-IF(ISNUMBER(G7),G7,0)))</f>
        <v/>
      </c>
    </row>
    <row r="8">
      <c r="A8" s="10">
        <f>계약대장!A8</f>
        <v/>
      </c>
      <c r="B8" s="10">
        <f>IF(계약대장!B8="","",계약대장!B8)</f>
        <v/>
      </c>
      <c r="C8" s="11">
        <f>IF(계약대장!E8="","",계약대장!E8)</f>
        <v/>
      </c>
      <c r="D8" s="6" t="n"/>
      <c r="E8" s="6" t="n"/>
      <c r="F8" s="6" t="n"/>
      <c r="G8" s="7" t="n"/>
      <c r="H8" s="7" t="n"/>
      <c r="I8" s="6" t="n"/>
      <c r="J8" s="6" t="n"/>
      <c r="K8" s="11">
        <f>IF(C8="","",IF(AND(G8="",D8&lt;&gt;"해지"),"",C8-IF(ISNUMBER(G8),G8,0)))</f>
        <v/>
      </c>
    </row>
    <row r="9">
      <c r="A9" s="10">
        <f>계약대장!A9</f>
        <v/>
      </c>
      <c r="B9" s="10">
        <f>IF(계약대장!B9="","",계약대장!B9)</f>
        <v/>
      </c>
      <c r="C9" s="11">
        <f>IF(계약대장!E9="","",계약대장!E9)</f>
        <v/>
      </c>
      <c r="D9" s="6" t="n"/>
      <c r="E9" s="6" t="n"/>
      <c r="F9" s="6" t="n"/>
      <c r="G9" s="7" t="n"/>
      <c r="H9" s="7" t="n"/>
      <c r="I9" s="6" t="n"/>
      <c r="J9" s="6" t="n"/>
      <c r="K9" s="11">
        <f>IF(C9="","",IF(AND(G9="",D9&lt;&gt;"해지"),"",C9-IF(ISNUMBER(G9),G9,0)))</f>
        <v/>
      </c>
    </row>
    <row r="10">
      <c r="A10" s="10">
        <f>계약대장!A10</f>
        <v/>
      </c>
      <c r="B10" s="10">
        <f>IF(계약대장!B10="","",계약대장!B10)</f>
        <v/>
      </c>
      <c r="C10" s="11">
        <f>IF(계약대장!E10="","",계약대장!E10)</f>
        <v/>
      </c>
      <c r="D10" s="6" t="n"/>
      <c r="E10" s="6" t="n"/>
      <c r="F10" s="6" t="n"/>
      <c r="G10" s="7" t="n"/>
      <c r="H10" s="7" t="n"/>
      <c r="I10" s="6" t="n"/>
      <c r="J10" s="6" t="n"/>
      <c r="K10" s="11">
        <f>IF(C10="","",IF(AND(G10="",D10&lt;&gt;"해지"),"",C10-IF(ISNUMBER(G10),G10,0)))</f>
        <v/>
      </c>
    </row>
    <row r="11">
      <c r="A11" s="10">
        <f>계약대장!A11</f>
        <v/>
      </c>
      <c r="B11" s="10">
        <f>IF(계약대장!B11="","",계약대장!B11)</f>
        <v/>
      </c>
      <c r="C11" s="11">
        <f>IF(계약대장!E11="","",계약대장!E11)</f>
        <v/>
      </c>
      <c r="D11" s="6" t="n"/>
      <c r="E11" s="6" t="n"/>
      <c r="F11" s="6" t="n"/>
      <c r="G11" s="7" t="n"/>
      <c r="H11" s="7" t="n"/>
      <c r="I11" s="6" t="n"/>
      <c r="J11" s="6" t="n"/>
      <c r="K11" s="11">
        <f>IF(C11="","",IF(AND(G11="",D11&lt;&gt;"해지"),"",C11-IF(ISNUMBER(G11),G11,0)))</f>
        <v/>
      </c>
    </row>
    <row r="12">
      <c r="A12" s="10">
        <f>계약대장!A12</f>
        <v/>
      </c>
      <c r="B12" s="10">
        <f>IF(계약대장!B12="","",계약대장!B12)</f>
        <v/>
      </c>
      <c r="C12" s="11">
        <f>IF(계약대장!E12="","",계약대장!E12)</f>
        <v/>
      </c>
      <c r="D12" s="6" t="n"/>
      <c r="E12" s="6" t="n"/>
      <c r="F12" s="6" t="n"/>
      <c r="G12" s="7" t="n"/>
      <c r="H12" s="7" t="n"/>
      <c r="I12" s="6" t="n"/>
      <c r="J12" s="6" t="n"/>
      <c r="K12" s="11">
        <f>IF(C12="","",IF(AND(G12="",D12&lt;&gt;"해지"),"",C12-IF(ISNUMBER(G12),G12,0)))</f>
        <v/>
      </c>
    </row>
    <row r="13">
      <c r="A13" s="10">
        <f>계약대장!A13</f>
        <v/>
      </c>
      <c r="B13" s="10">
        <f>IF(계약대장!B13="","",계약대장!B13)</f>
        <v/>
      </c>
      <c r="C13" s="11">
        <f>IF(계약대장!E13="","",계약대장!E13)</f>
        <v/>
      </c>
      <c r="D13" s="6" t="n"/>
      <c r="E13" s="6" t="n"/>
      <c r="F13" s="6" t="n"/>
      <c r="G13" s="7" t="n"/>
      <c r="H13" s="7" t="n"/>
      <c r="I13" s="6" t="n"/>
      <c r="J13" s="6" t="n"/>
      <c r="K13" s="11">
        <f>IF(C13="","",IF(AND(G13="",D13&lt;&gt;"해지"),"",C13-IF(ISNUMBER(G13),G13,0)))</f>
        <v/>
      </c>
    </row>
    <row r="14">
      <c r="A14" s="10">
        <f>계약대장!A14</f>
        <v/>
      </c>
      <c r="B14" s="10">
        <f>IF(계약대장!B14="","",계약대장!B14)</f>
        <v/>
      </c>
      <c r="C14" s="11">
        <f>IF(계약대장!E14="","",계약대장!E14)</f>
        <v/>
      </c>
      <c r="D14" s="6" t="n"/>
      <c r="E14" s="6" t="n"/>
      <c r="F14" s="6" t="n"/>
      <c r="G14" s="7" t="n"/>
      <c r="H14" s="7" t="n"/>
      <c r="I14" s="6" t="n"/>
      <c r="J14" s="6" t="n"/>
      <c r="K14" s="11">
        <f>IF(C14="","",IF(AND(G14="",D14&lt;&gt;"해지"),"",C14-IF(ISNUMBER(G14),G14,0)))</f>
        <v/>
      </c>
    </row>
    <row r="15">
      <c r="A15" s="10">
        <f>계약대장!A15</f>
        <v/>
      </c>
      <c r="B15" s="10">
        <f>IF(계약대장!B15="","",계약대장!B15)</f>
        <v/>
      </c>
      <c r="C15" s="11">
        <f>IF(계약대장!E15="","",계약대장!E15)</f>
        <v/>
      </c>
      <c r="D15" s="6" t="n"/>
      <c r="E15" s="6" t="n"/>
      <c r="F15" s="6" t="n"/>
      <c r="G15" s="7" t="n"/>
      <c r="H15" s="7" t="n"/>
      <c r="I15" s="6" t="n"/>
      <c r="J15" s="6" t="n"/>
      <c r="K15" s="11">
        <f>IF(C15="","",IF(AND(G15="",D15&lt;&gt;"해지"),"",C15-IF(ISNUMBER(G15),G15,0)))</f>
        <v/>
      </c>
    </row>
    <row r="16">
      <c r="A16" s="10">
        <f>계약대장!A16</f>
        <v/>
      </c>
      <c r="B16" s="10">
        <f>IF(계약대장!B16="","",계약대장!B16)</f>
        <v/>
      </c>
      <c r="C16" s="11">
        <f>IF(계약대장!E16="","",계약대장!E16)</f>
        <v/>
      </c>
      <c r="D16" s="6" t="n"/>
      <c r="E16" s="6" t="n"/>
      <c r="F16" s="6" t="n"/>
      <c r="G16" s="7" t="n"/>
      <c r="H16" s="7" t="n"/>
      <c r="I16" s="6" t="n"/>
      <c r="J16" s="6" t="n"/>
      <c r="K16" s="11">
        <f>IF(C16="","",IF(AND(G16="",D16&lt;&gt;"해지"),"",C16-IF(ISNUMBER(G16),G16,0)))</f>
        <v/>
      </c>
    </row>
    <row r="17">
      <c r="A17" s="10">
        <f>계약대장!A17</f>
        <v/>
      </c>
      <c r="B17" s="10">
        <f>IF(계약대장!B17="","",계약대장!B17)</f>
        <v/>
      </c>
      <c r="C17" s="11">
        <f>IF(계약대장!E17="","",계약대장!E17)</f>
        <v/>
      </c>
      <c r="D17" s="6" t="n"/>
      <c r="E17" s="6" t="n"/>
      <c r="F17" s="6" t="n"/>
      <c r="G17" s="7" t="n"/>
      <c r="H17" s="7" t="n"/>
      <c r="I17" s="6" t="n"/>
      <c r="J17" s="6" t="n"/>
      <c r="K17" s="11">
        <f>IF(C17="","",IF(AND(G17="",D17&lt;&gt;"해지"),"",C17-IF(ISNUMBER(G17),G17,0)))</f>
        <v/>
      </c>
    </row>
    <row r="18">
      <c r="A18" s="10">
        <f>계약대장!A18</f>
        <v/>
      </c>
      <c r="B18" s="10">
        <f>IF(계약대장!B18="","",계약대장!B18)</f>
        <v/>
      </c>
      <c r="C18" s="11">
        <f>IF(계약대장!E18="","",계약대장!E18)</f>
        <v/>
      </c>
      <c r="D18" s="6" t="n"/>
      <c r="E18" s="6" t="n"/>
      <c r="F18" s="6" t="n"/>
      <c r="G18" s="7" t="n"/>
      <c r="H18" s="7" t="n"/>
      <c r="I18" s="6" t="n"/>
      <c r="J18" s="6" t="n"/>
      <c r="K18" s="11">
        <f>IF(C18="","",IF(AND(G18="",D18&lt;&gt;"해지"),"",C18-IF(ISNUMBER(G18),G18,0)))</f>
        <v/>
      </c>
    </row>
    <row r="19">
      <c r="A19" s="10">
        <f>계약대장!A19</f>
        <v/>
      </c>
      <c r="B19" s="10">
        <f>IF(계약대장!B19="","",계약대장!B19)</f>
        <v/>
      </c>
      <c r="C19" s="11">
        <f>IF(계약대장!E19="","",계약대장!E19)</f>
        <v/>
      </c>
      <c r="D19" s="6" t="n"/>
      <c r="E19" s="6" t="n"/>
      <c r="F19" s="6" t="n"/>
      <c r="G19" s="7" t="n"/>
      <c r="H19" s="7" t="n"/>
      <c r="I19" s="6" t="n"/>
      <c r="J19" s="6" t="n"/>
      <c r="K19" s="11">
        <f>IF(C19="","",IF(AND(G19="",D19&lt;&gt;"해지"),"",C19-IF(ISNUMBER(G19),G19,0)))</f>
        <v/>
      </c>
    </row>
    <row r="20">
      <c r="A20" s="10">
        <f>계약대장!A20</f>
        <v/>
      </c>
      <c r="B20" s="10">
        <f>IF(계약대장!B20="","",계약대장!B20)</f>
        <v/>
      </c>
      <c r="C20" s="11">
        <f>IF(계약대장!E20="","",계약대장!E20)</f>
        <v/>
      </c>
      <c r="D20" s="6" t="n"/>
      <c r="E20" s="6" t="n"/>
      <c r="F20" s="6" t="n"/>
      <c r="G20" s="7" t="n"/>
      <c r="H20" s="7" t="n"/>
      <c r="I20" s="6" t="n"/>
      <c r="J20" s="6" t="n"/>
      <c r="K20" s="11">
        <f>IF(C20="","",IF(AND(G20="",D20&lt;&gt;"해지"),"",C20-IF(ISNUMBER(G20),G20,0)))</f>
        <v/>
      </c>
    </row>
    <row r="21">
      <c r="A21" s="10">
        <f>계약대장!A21</f>
        <v/>
      </c>
      <c r="B21" s="10">
        <f>IF(계약대장!B21="","",계약대장!B21)</f>
        <v/>
      </c>
      <c r="C21" s="11">
        <f>IF(계약대장!E21="","",계약대장!E21)</f>
        <v/>
      </c>
      <c r="D21" s="6" t="n"/>
      <c r="E21" s="6" t="n"/>
      <c r="F21" s="6" t="n"/>
      <c r="G21" s="7" t="n"/>
      <c r="H21" s="7" t="n"/>
      <c r="I21" s="6" t="n"/>
      <c r="J21" s="6" t="n"/>
      <c r="K21" s="11">
        <f>IF(C21="","",IF(AND(G21="",D21&lt;&gt;"해지"),"",C21-IF(ISNUMBER(G21),G21,0)))</f>
        <v/>
      </c>
    </row>
    <row r="22">
      <c r="A22" s="10">
        <f>계약대장!A22</f>
        <v/>
      </c>
      <c r="B22" s="10">
        <f>IF(계약대장!B22="","",계약대장!B22)</f>
        <v/>
      </c>
      <c r="C22" s="11">
        <f>IF(계약대장!E22="","",계약대장!E22)</f>
        <v/>
      </c>
      <c r="D22" s="6" t="n"/>
      <c r="E22" s="6" t="n"/>
      <c r="F22" s="6" t="n"/>
      <c r="G22" s="7" t="n"/>
      <c r="H22" s="7" t="n"/>
      <c r="I22" s="6" t="n"/>
      <c r="J22" s="6" t="n"/>
      <c r="K22" s="11">
        <f>IF(C22="","",IF(AND(G22="",D22&lt;&gt;"해지"),"",C22-IF(ISNUMBER(G22),G22,0)))</f>
        <v/>
      </c>
    </row>
    <row r="23">
      <c r="A23" s="10">
        <f>계약대장!A23</f>
        <v/>
      </c>
      <c r="B23" s="10">
        <f>IF(계약대장!B23="","",계약대장!B23)</f>
        <v/>
      </c>
      <c r="C23" s="11">
        <f>IF(계약대장!E23="","",계약대장!E23)</f>
        <v/>
      </c>
      <c r="D23" s="6" t="n"/>
      <c r="E23" s="6" t="n"/>
      <c r="F23" s="6" t="n"/>
      <c r="G23" s="7" t="n"/>
      <c r="H23" s="7" t="n"/>
      <c r="I23" s="6" t="n"/>
      <c r="J23" s="6" t="n"/>
      <c r="K23" s="11">
        <f>IF(C23="","",IF(AND(G23="",D23&lt;&gt;"해지"),"",C23-IF(ISNUMBER(G23),G23,0)))</f>
        <v/>
      </c>
    </row>
    <row r="24">
      <c r="A24" s="10">
        <f>계약대장!A24</f>
        <v/>
      </c>
      <c r="B24" s="10">
        <f>IF(계약대장!B24="","",계약대장!B24)</f>
        <v/>
      </c>
      <c r="C24" s="11">
        <f>IF(계약대장!E24="","",계약대장!E24)</f>
        <v/>
      </c>
      <c r="D24" s="6" t="n"/>
      <c r="E24" s="6" t="n"/>
      <c r="F24" s="6" t="n"/>
      <c r="G24" s="7" t="n"/>
      <c r="H24" s="7" t="n"/>
      <c r="I24" s="6" t="n"/>
      <c r="J24" s="6" t="n"/>
      <c r="K24" s="11">
        <f>IF(C24="","",IF(AND(G24="",D24&lt;&gt;"해지"),"",C24-IF(ISNUMBER(G24),G24,0)))</f>
        <v/>
      </c>
    </row>
    <row r="25">
      <c r="A25" s="10">
        <f>계약대장!A25</f>
        <v/>
      </c>
      <c r="B25" s="10">
        <f>IF(계약대장!B25="","",계약대장!B25)</f>
        <v/>
      </c>
      <c r="C25" s="11">
        <f>IF(계약대장!E25="","",계약대장!E25)</f>
        <v/>
      </c>
      <c r="D25" s="6" t="n"/>
      <c r="E25" s="6" t="n"/>
      <c r="F25" s="6" t="n"/>
      <c r="G25" s="7" t="n"/>
      <c r="H25" s="7" t="n"/>
      <c r="I25" s="6" t="n"/>
      <c r="J25" s="6" t="n"/>
      <c r="K25" s="11">
        <f>IF(C25="","",IF(AND(G25="",D25&lt;&gt;"해지"),"",C25-IF(ISNUMBER(G25),G25,0)))</f>
        <v/>
      </c>
    </row>
    <row r="26">
      <c r="A26" s="10">
        <f>계약대장!A26</f>
        <v/>
      </c>
      <c r="B26" s="10">
        <f>IF(계약대장!B26="","",계약대장!B26)</f>
        <v/>
      </c>
      <c r="C26" s="11">
        <f>IF(계약대장!E26="","",계약대장!E26)</f>
        <v/>
      </c>
      <c r="D26" s="6" t="n"/>
      <c r="E26" s="6" t="n"/>
      <c r="F26" s="6" t="n"/>
      <c r="G26" s="7" t="n"/>
      <c r="H26" s="7" t="n"/>
      <c r="I26" s="6" t="n"/>
      <c r="J26" s="6" t="n"/>
      <c r="K26" s="11">
        <f>IF(C26="","",IF(AND(G26="",D26&lt;&gt;"해지"),"",C26-IF(ISNUMBER(G26),G26,0)))</f>
        <v/>
      </c>
    </row>
    <row r="27">
      <c r="A27" s="10">
        <f>계약대장!A27</f>
        <v/>
      </c>
      <c r="B27" s="10">
        <f>IF(계약대장!B27="","",계약대장!B27)</f>
        <v/>
      </c>
      <c r="C27" s="11">
        <f>IF(계약대장!E27="","",계약대장!E27)</f>
        <v/>
      </c>
      <c r="D27" s="6" t="n"/>
      <c r="E27" s="6" t="n"/>
      <c r="F27" s="6" t="n"/>
      <c r="G27" s="7" t="n"/>
      <c r="H27" s="7" t="n"/>
      <c r="I27" s="6" t="n"/>
      <c r="J27" s="6" t="n"/>
      <c r="K27" s="11">
        <f>IF(C27="","",IF(AND(G27="",D27&lt;&gt;"해지"),"",C27-IF(ISNUMBER(G27),G27,0)))</f>
        <v/>
      </c>
    </row>
    <row r="28">
      <c r="A28" s="10">
        <f>계약대장!A28</f>
        <v/>
      </c>
      <c r="B28" s="10">
        <f>IF(계약대장!B28="","",계약대장!B28)</f>
        <v/>
      </c>
      <c r="C28" s="11">
        <f>IF(계약대장!E28="","",계약대장!E28)</f>
        <v/>
      </c>
      <c r="D28" s="6" t="n"/>
      <c r="E28" s="6" t="n"/>
      <c r="F28" s="6" t="n"/>
      <c r="G28" s="7" t="n"/>
      <c r="H28" s="7" t="n"/>
      <c r="I28" s="6" t="n"/>
      <c r="J28" s="6" t="n"/>
      <c r="K28" s="11">
        <f>IF(C28="","",IF(AND(G28="",D28&lt;&gt;"해지"),"",C28-IF(ISNUMBER(G28),G28,0)))</f>
        <v/>
      </c>
    </row>
    <row r="29">
      <c r="A29" s="10">
        <f>계약대장!A29</f>
        <v/>
      </c>
      <c r="B29" s="10">
        <f>IF(계약대장!B29="","",계약대장!B29)</f>
        <v/>
      </c>
      <c r="C29" s="11">
        <f>IF(계약대장!E29="","",계약대장!E29)</f>
        <v/>
      </c>
      <c r="D29" s="6" t="n"/>
      <c r="E29" s="6" t="n"/>
      <c r="F29" s="6" t="n"/>
      <c r="G29" s="7" t="n"/>
      <c r="H29" s="7" t="n"/>
      <c r="I29" s="6" t="n"/>
      <c r="J29" s="6" t="n"/>
      <c r="K29" s="11">
        <f>IF(C29="","",IF(AND(G29="",D29&lt;&gt;"해지"),"",C29-IF(ISNUMBER(G29),G29,0)))</f>
        <v/>
      </c>
    </row>
    <row r="30">
      <c r="A30" s="10">
        <f>계약대장!A30</f>
        <v/>
      </c>
      <c r="B30" s="10">
        <f>IF(계약대장!B30="","",계약대장!B30)</f>
        <v/>
      </c>
      <c r="C30" s="11">
        <f>IF(계약대장!E30="","",계약대장!E30)</f>
        <v/>
      </c>
      <c r="D30" s="6" t="n"/>
      <c r="E30" s="6" t="n"/>
      <c r="F30" s="6" t="n"/>
      <c r="G30" s="7" t="n"/>
      <c r="H30" s="7" t="n"/>
      <c r="I30" s="6" t="n"/>
      <c r="J30" s="6" t="n"/>
      <c r="K30" s="11">
        <f>IF(C30="","",IF(AND(G30="",D30&lt;&gt;"해지"),"",C30-IF(ISNUMBER(G30),G30,0)))</f>
        <v/>
      </c>
    </row>
    <row r="31">
      <c r="A31" s="10">
        <f>계약대장!A31</f>
        <v/>
      </c>
      <c r="B31" s="10">
        <f>IF(계약대장!B31="","",계약대장!B31)</f>
        <v/>
      </c>
      <c r="C31" s="11">
        <f>IF(계약대장!E31="","",계약대장!E31)</f>
        <v/>
      </c>
      <c r="D31" s="6" t="n"/>
      <c r="E31" s="6" t="n"/>
      <c r="F31" s="6" t="n"/>
      <c r="G31" s="7" t="n"/>
      <c r="H31" s="7" t="n"/>
      <c r="I31" s="6" t="n"/>
      <c r="J31" s="6" t="n"/>
      <c r="K31" s="11">
        <f>IF(C31="","",IF(AND(G31="",D31&lt;&gt;"해지"),"",C31-IF(ISNUMBER(G31),G31,0)))</f>
        <v/>
      </c>
    </row>
    <row r="32">
      <c r="A32" s="10">
        <f>계약대장!A32</f>
        <v/>
      </c>
      <c r="B32" s="10">
        <f>IF(계약대장!B32="","",계약대장!B32)</f>
        <v/>
      </c>
      <c r="C32" s="11">
        <f>IF(계약대장!E32="","",계약대장!E32)</f>
        <v/>
      </c>
      <c r="D32" s="6" t="n"/>
      <c r="E32" s="6" t="n"/>
      <c r="F32" s="6" t="n"/>
      <c r="G32" s="7" t="n"/>
      <c r="H32" s="7" t="n"/>
      <c r="I32" s="6" t="n"/>
      <c r="J32" s="6" t="n"/>
      <c r="K32" s="11">
        <f>IF(C32="","",IF(AND(G32="",D32&lt;&gt;"해지"),"",C32-IF(ISNUMBER(G32),G32,0)))</f>
        <v/>
      </c>
    </row>
    <row r="33">
      <c r="A33" s="10">
        <f>계약대장!A33</f>
        <v/>
      </c>
      <c r="B33" s="10">
        <f>IF(계약대장!B33="","",계약대장!B33)</f>
        <v/>
      </c>
      <c r="C33" s="11">
        <f>IF(계약대장!E33="","",계약대장!E33)</f>
        <v/>
      </c>
      <c r="D33" s="6" t="n"/>
      <c r="E33" s="6" t="n"/>
      <c r="F33" s="6" t="n"/>
      <c r="G33" s="7" t="n"/>
      <c r="H33" s="7" t="n"/>
      <c r="I33" s="6" t="n"/>
      <c r="J33" s="6" t="n"/>
      <c r="K33" s="11">
        <f>IF(C33="","",IF(AND(G33="",D33&lt;&gt;"해지"),"",C33-IF(ISNUMBER(G33),G33,0)))</f>
        <v/>
      </c>
    </row>
    <row r="34">
      <c r="A34" s="10">
        <f>계약대장!A34</f>
        <v/>
      </c>
      <c r="B34" s="10">
        <f>IF(계약대장!B34="","",계약대장!B34)</f>
        <v/>
      </c>
      <c r="C34" s="11">
        <f>IF(계약대장!E34="","",계약대장!E34)</f>
        <v/>
      </c>
      <c r="D34" s="6" t="n"/>
      <c r="E34" s="6" t="n"/>
      <c r="F34" s="6" t="n"/>
      <c r="G34" s="7" t="n"/>
      <c r="H34" s="7" t="n"/>
      <c r="I34" s="6" t="n"/>
      <c r="J34" s="6" t="n"/>
      <c r="K34" s="11">
        <f>IF(C34="","",IF(AND(G34="",D34&lt;&gt;"해지"),"",C34-IF(ISNUMBER(G34),G34,0)))</f>
        <v/>
      </c>
    </row>
  </sheetData>
  <dataValidations count="1">
    <dataValidation sqref="D5:D34" showDropDown="0" showInputMessage="0" showErrorMessage="0" allowBlank="1" type="list">
      <formula1>"유지,조건 확인,변경,해지,보류"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34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7" customWidth="1" min="1" max="1"/>
    <col width="24" customWidth="1" min="2" max="2"/>
    <col width="12" customWidth="1" min="3" max="3"/>
    <col width="13" customWidth="1" min="4" max="4"/>
    <col width="12" customWidth="1" min="5" max="5"/>
    <col width="22" customWidth="1" min="6" max="6"/>
    <col width="14" customWidth="1" min="7" max="7"/>
    <col width="13" customWidth="1" min="8" max="8"/>
    <col width="13" customWidth="1" min="9" max="9"/>
    <col width="14" customWidth="1" min="10" max="10"/>
    <col width="10" customWidth="1" min="11" max="11"/>
    <col width="28" customWidth="1" min="12" max="12"/>
    <col width="16" customWidth="1" min="13" max="13"/>
    <col width="16" customWidth="1" min="14" max="14"/>
  </cols>
  <sheetData>
    <row r="1">
      <c r="A1" s="3" t="inlineStr">
        <is>
          <t>양식 ③ 다음 청구서에 찍힌 실제 금액(계획과 비교)</t>
        </is>
      </c>
    </row>
    <row r="2">
      <c r="A2" t="inlineStr">
        <is>
          <t>변경 후 첫 청구서에 반영되지 않았다면 두 번째 청구서까지 확인합니다. 실제 금액은 청구서에 찍힌 금액으로 적고, 비워 두면 실제 절감은 계산되지 않습니다.</t>
        </is>
      </c>
    </row>
    <row r="4" ht="44" customHeight="1">
      <c r="A4" s="4" t="inlineStr">
        <is>
          <t>번호</t>
        </is>
      </c>
      <c r="B4" s="4" t="inlineStr">
        <is>
          <t>항목</t>
        </is>
      </c>
      <c r="C4" s="4" t="inlineStr">
        <is>
          <t>월 금액(원)</t>
        </is>
      </c>
      <c r="D4" s="4" t="inlineStr">
        <is>
          <t>계획 월 절감(원)</t>
        </is>
      </c>
      <c r="E4" s="4" t="inlineStr">
        <is>
          <t>재점검 날짜</t>
        </is>
      </c>
      <c r="F4" s="4" t="inlineStr">
        <is>
          <t>실제: 변경 후 월 금액(원) ※청구서 확인 후 입력, 0원 확인도 0 입력</t>
        </is>
      </c>
      <c r="G4" s="4" t="inlineStr">
        <is>
          <t>실제: 일회성 비용(원)</t>
        </is>
      </c>
      <c r="H4" s="4" t="inlineStr">
        <is>
          <t>실제 월 절감(원)</t>
        </is>
      </c>
      <c r="I4" s="4" t="inlineStr">
        <is>
          <t>계획과의 차이(원)</t>
        </is>
      </c>
      <c r="J4" s="4" t="inlineStr">
        <is>
          <t>12개월 순효과(원)</t>
        </is>
      </c>
      <c r="K4" s="4" t="inlineStr">
        <is>
          <t>회수 개월</t>
        </is>
      </c>
      <c r="L4" s="4" t="inlineStr">
        <is>
          <t>다음에 할 일</t>
        </is>
      </c>
      <c r="M4" s="4" t="inlineStr">
        <is>
          <t>요약용: 확인된 항목의 일회성 비용(원)</t>
        </is>
      </c>
      <c r="N4" s="4" t="inlineStr">
        <is>
          <t>요약용: 계획했으나 실제 금액 미입력(1)</t>
        </is>
      </c>
    </row>
    <row r="5">
      <c r="A5" s="10">
        <f>계약대장!A5</f>
        <v/>
      </c>
      <c r="B5" s="10">
        <f>IF(계약대장!B5="","",계약대장!B5)</f>
        <v/>
      </c>
      <c r="C5" s="11">
        <f>IF(계약대장!E5="","",계약대장!E5)</f>
        <v/>
      </c>
      <c r="D5" s="11">
        <f>IF(실행계획!K5="","",실행계획!K5)</f>
        <v/>
      </c>
      <c r="E5" s="6" t="n"/>
      <c r="F5" s="7" t="n"/>
      <c r="G5" s="7" t="n"/>
      <c r="H5" s="11">
        <f>IF(OR(C5="",F5=""),"",C5-F5)</f>
        <v/>
      </c>
      <c r="I5" s="11">
        <f>IF(OR(H5="",D5=""),"",H5-D5)</f>
        <v/>
      </c>
      <c r="J5" s="11">
        <f>IF(H5="","",H5*12-IF(ISNUMBER(G5),G5,0))</f>
        <v/>
      </c>
      <c r="K5" s="12">
        <f>IF(AND(IF(ISNUMBER(H5),H5,0)&gt;0,IF(ISNUMBER(G5),G5,0)&gt;0),G5/H5,"")</f>
        <v/>
      </c>
      <c r="L5" s="6" t="n"/>
      <c r="M5" s="11">
        <f>IF(H5="","",IF(ISNUMBER(G5),G5,0))</f>
        <v/>
      </c>
      <c r="N5" s="10">
        <f>IF(C5="","",IF(AND(F5="",OR(실행계획!D5="변경",실행계획!D5="해지")),1,0))</f>
        <v/>
      </c>
    </row>
    <row r="6">
      <c r="A6" s="10">
        <f>계약대장!A6</f>
        <v/>
      </c>
      <c r="B6" s="10">
        <f>IF(계약대장!B6="","",계약대장!B6)</f>
        <v/>
      </c>
      <c r="C6" s="11">
        <f>IF(계약대장!E6="","",계약대장!E6)</f>
        <v/>
      </c>
      <c r="D6" s="11">
        <f>IF(실행계획!K6="","",실행계획!K6)</f>
        <v/>
      </c>
      <c r="E6" s="6" t="n"/>
      <c r="F6" s="7" t="n"/>
      <c r="G6" s="7" t="n"/>
      <c r="H6" s="11">
        <f>IF(OR(C6="",F6=""),"",C6-F6)</f>
        <v/>
      </c>
      <c r="I6" s="11">
        <f>IF(OR(H6="",D6=""),"",H6-D6)</f>
        <v/>
      </c>
      <c r="J6" s="11">
        <f>IF(H6="","",H6*12-IF(ISNUMBER(G6),G6,0))</f>
        <v/>
      </c>
      <c r="K6" s="12">
        <f>IF(AND(IF(ISNUMBER(H6),H6,0)&gt;0,IF(ISNUMBER(G6),G6,0)&gt;0),G6/H6,"")</f>
        <v/>
      </c>
      <c r="L6" s="6" t="n"/>
      <c r="M6" s="11">
        <f>IF(H6="","",IF(ISNUMBER(G6),G6,0))</f>
        <v/>
      </c>
      <c r="N6" s="10">
        <f>IF(C6="","",IF(AND(F6="",OR(실행계획!D6="변경",실행계획!D6="해지")),1,0))</f>
        <v/>
      </c>
    </row>
    <row r="7">
      <c r="A7" s="10">
        <f>계약대장!A7</f>
        <v/>
      </c>
      <c r="B7" s="10">
        <f>IF(계약대장!B7="","",계약대장!B7)</f>
        <v/>
      </c>
      <c r="C7" s="11">
        <f>IF(계약대장!E7="","",계약대장!E7)</f>
        <v/>
      </c>
      <c r="D7" s="11">
        <f>IF(실행계획!K7="","",실행계획!K7)</f>
        <v/>
      </c>
      <c r="E7" s="6" t="n"/>
      <c r="F7" s="7" t="n"/>
      <c r="G7" s="7" t="n"/>
      <c r="H7" s="11">
        <f>IF(OR(C7="",F7=""),"",C7-F7)</f>
        <v/>
      </c>
      <c r="I7" s="11">
        <f>IF(OR(H7="",D7=""),"",H7-D7)</f>
        <v/>
      </c>
      <c r="J7" s="11">
        <f>IF(H7="","",H7*12-IF(ISNUMBER(G7),G7,0))</f>
        <v/>
      </c>
      <c r="K7" s="12">
        <f>IF(AND(IF(ISNUMBER(H7),H7,0)&gt;0,IF(ISNUMBER(G7),G7,0)&gt;0),G7/H7,"")</f>
        <v/>
      </c>
      <c r="L7" s="6" t="n"/>
      <c r="M7" s="11">
        <f>IF(H7="","",IF(ISNUMBER(G7),G7,0))</f>
        <v/>
      </c>
      <c r="N7" s="10">
        <f>IF(C7="","",IF(AND(F7="",OR(실행계획!D7="변경",실행계획!D7="해지")),1,0))</f>
        <v/>
      </c>
    </row>
    <row r="8">
      <c r="A8" s="10">
        <f>계약대장!A8</f>
        <v/>
      </c>
      <c r="B8" s="10">
        <f>IF(계약대장!B8="","",계약대장!B8)</f>
        <v/>
      </c>
      <c r="C8" s="11">
        <f>IF(계약대장!E8="","",계약대장!E8)</f>
        <v/>
      </c>
      <c r="D8" s="11">
        <f>IF(실행계획!K8="","",실행계획!K8)</f>
        <v/>
      </c>
      <c r="E8" s="6" t="n"/>
      <c r="F8" s="7" t="n"/>
      <c r="G8" s="7" t="n"/>
      <c r="H8" s="11">
        <f>IF(OR(C8="",F8=""),"",C8-F8)</f>
        <v/>
      </c>
      <c r="I8" s="11">
        <f>IF(OR(H8="",D8=""),"",H8-D8)</f>
        <v/>
      </c>
      <c r="J8" s="11">
        <f>IF(H8="","",H8*12-IF(ISNUMBER(G8),G8,0))</f>
        <v/>
      </c>
      <c r="K8" s="12">
        <f>IF(AND(IF(ISNUMBER(H8),H8,0)&gt;0,IF(ISNUMBER(G8),G8,0)&gt;0),G8/H8,"")</f>
        <v/>
      </c>
      <c r="L8" s="6" t="n"/>
      <c r="M8" s="11">
        <f>IF(H8="","",IF(ISNUMBER(G8),G8,0))</f>
        <v/>
      </c>
      <c r="N8" s="10">
        <f>IF(C8="","",IF(AND(F8="",OR(실행계획!D8="변경",실행계획!D8="해지")),1,0))</f>
        <v/>
      </c>
    </row>
    <row r="9">
      <c r="A9" s="10">
        <f>계약대장!A9</f>
        <v/>
      </c>
      <c r="B9" s="10">
        <f>IF(계약대장!B9="","",계약대장!B9)</f>
        <v/>
      </c>
      <c r="C9" s="11">
        <f>IF(계약대장!E9="","",계약대장!E9)</f>
        <v/>
      </c>
      <c r="D9" s="11">
        <f>IF(실행계획!K9="","",실행계획!K9)</f>
        <v/>
      </c>
      <c r="E9" s="6" t="n"/>
      <c r="F9" s="7" t="n"/>
      <c r="G9" s="7" t="n"/>
      <c r="H9" s="11">
        <f>IF(OR(C9="",F9=""),"",C9-F9)</f>
        <v/>
      </c>
      <c r="I9" s="11">
        <f>IF(OR(H9="",D9=""),"",H9-D9)</f>
        <v/>
      </c>
      <c r="J9" s="11">
        <f>IF(H9="","",H9*12-IF(ISNUMBER(G9),G9,0))</f>
        <v/>
      </c>
      <c r="K9" s="12">
        <f>IF(AND(IF(ISNUMBER(H9),H9,0)&gt;0,IF(ISNUMBER(G9),G9,0)&gt;0),G9/H9,"")</f>
        <v/>
      </c>
      <c r="L9" s="6" t="n"/>
      <c r="M9" s="11">
        <f>IF(H9="","",IF(ISNUMBER(G9),G9,0))</f>
        <v/>
      </c>
      <c r="N9" s="10">
        <f>IF(C9="","",IF(AND(F9="",OR(실행계획!D9="변경",실행계획!D9="해지")),1,0))</f>
        <v/>
      </c>
    </row>
    <row r="10">
      <c r="A10" s="10">
        <f>계약대장!A10</f>
        <v/>
      </c>
      <c r="B10" s="10">
        <f>IF(계약대장!B10="","",계약대장!B10)</f>
        <v/>
      </c>
      <c r="C10" s="11">
        <f>IF(계약대장!E10="","",계약대장!E10)</f>
        <v/>
      </c>
      <c r="D10" s="11">
        <f>IF(실행계획!K10="","",실행계획!K10)</f>
        <v/>
      </c>
      <c r="E10" s="6" t="n"/>
      <c r="F10" s="7" t="n"/>
      <c r="G10" s="7" t="n"/>
      <c r="H10" s="11">
        <f>IF(OR(C10="",F10=""),"",C10-F10)</f>
        <v/>
      </c>
      <c r="I10" s="11">
        <f>IF(OR(H10="",D10=""),"",H10-D10)</f>
        <v/>
      </c>
      <c r="J10" s="11">
        <f>IF(H10="","",H10*12-IF(ISNUMBER(G10),G10,0))</f>
        <v/>
      </c>
      <c r="K10" s="12">
        <f>IF(AND(IF(ISNUMBER(H10),H10,0)&gt;0,IF(ISNUMBER(G10),G10,0)&gt;0),G10/H10,"")</f>
        <v/>
      </c>
      <c r="L10" s="6" t="n"/>
      <c r="M10" s="11">
        <f>IF(H10="","",IF(ISNUMBER(G10),G10,0))</f>
        <v/>
      </c>
      <c r="N10" s="10">
        <f>IF(C10="","",IF(AND(F10="",OR(실행계획!D10="변경",실행계획!D10="해지")),1,0))</f>
        <v/>
      </c>
    </row>
    <row r="11">
      <c r="A11" s="10">
        <f>계약대장!A11</f>
        <v/>
      </c>
      <c r="B11" s="10">
        <f>IF(계약대장!B11="","",계약대장!B11)</f>
        <v/>
      </c>
      <c r="C11" s="11">
        <f>IF(계약대장!E11="","",계약대장!E11)</f>
        <v/>
      </c>
      <c r="D11" s="11">
        <f>IF(실행계획!K11="","",실행계획!K11)</f>
        <v/>
      </c>
      <c r="E11" s="6" t="n"/>
      <c r="F11" s="7" t="n"/>
      <c r="G11" s="7" t="n"/>
      <c r="H11" s="11">
        <f>IF(OR(C11="",F11=""),"",C11-F11)</f>
        <v/>
      </c>
      <c r="I11" s="11">
        <f>IF(OR(H11="",D11=""),"",H11-D11)</f>
        <v/>
      </c>
      <c r="J11" s="11">
        <f>IF(H11="","",H11*12-IF(ISNUMBER(G11),G11,0))</f>
        <v/>
      </c>
      <c r="K11" s="12">
        <f>IF(AND(IF(ISNUMBER(H11),H11,0)&gt;0,IF(ISNUMBER(G11),G11,0)&gt;0),G11/H11,"")</f>
        <v/>
      </c>
      <c r="L11" s="6" t="n"/>
      <c r="M11" s="11">
        <f>IF(H11="","",IF(ISNUMBER(G11),G11,0))</f>
        <v/>
      </c>
      <c r="N11" s="10">
        <f>IF(C11="","",IF(AND(F11="",OR(실행계획!D11="변경",실행계획!D11="해지")),1,0))</f>
        <v/>
      </c>
    </row>
    <row r="12">
      <c r="A12" s="10">
        <f>계약대장!A12</f>
        <v/>
      </c>
      <c r="B12" s="10">
        <f>IF(계약대장!B12="","",계약대장!B12)</f>
        <v/>
      </c>
      <c r="C12" s="11">
        <f>IF(계약대장!E12="","",계약대장!E12)</f>
        <v/>
      </c>
      <c r="D12" s="11">
        <f>IF(실행계획!K12="","",실행계획!K12)</f>
        <v/>
      </c>
      <c r="E12" s="6" t="n"/>
      <c r="F12" s="7" t="n"/>
      <c r="G12" s="7" t="n"/>
      <c r="H12" s="11">
        <f>IF(OR(C12="",F12=""),"",C12-F12)</f>
        <v/>
      </c>
      <c r="I12" s="11">
        <f>IF(OR(H12="",D12=""),"",H12-D12)</f>
        <v/>
      </c>
      <c r="J12" s="11">
        <f>IF(H12="","",H12*12-IF(ISNUMBER(G12),G12,0))</f>
        <v/>
      </c>
      <c r="K12" s="12">
        <f>IF(AND(IF(ISNUMBER(H12),H12,0)&gt;0,IF(ISNUMBER(G12),G12,0)&gt;0),G12/H12,"")</f>
        <v/>
      </c>
      <c r="L12" s="6" t="n"/>
      <c r="M12" s="11">
        <f>IF(H12="","",IF(ISNUMBER(G12),G12,0))</f>
        <v/>
      </c>
      <c r="N12" s="10">
        <f>IF(C12="","",IF(AND(F12="",OR(실행계획!D12="변경",실행계획!D12="해지")),1,0))</f>
        <v/>
      </c>
    </row>
    <row r="13">
      <c r="A13" s="10">
        <f>계약대장!A13</f>
        <v/>
      </c>
      <c r="B13" s="10">
        <f>IF(계약대장!B13="","",계약대장!B13)</f>
        <v/>
      </c>
      <c r="C13" s="11">
        <f>IF(계약대장!E13="","",계약대장!E13)</f>
        <v/>
      </c>
      <c r="D13" s="11">
        <f>IF(실행계획!K13="","",실행계획!K13)</f>
        <v/>
      </c>
      <c r="E13" s="6" t="n"/>
      <c r="F13" s="7" t="n"/>
      <c r="G13" s="7" t="n"/>
      <c r="H13" s="11">
        <f>IF(OR(C13="",F13=""),"",C13-F13)</f>
        <v/>
      </c>
      <c r="I13" s="11">
        <f>IF(OR(H13="",D13=""),"",H13-D13)</f>
        <v/>
      </c>
      <c r="J13" s="11">
        <f>IF(H13="","",H13*12-IF(ISNUMBER(G13),G13,0))</f>
        <v/>
      </c>
      <c r="K13" s="12">
        <f>IF(AND(IF(ISNUMBER(H13),H13,0)&gt;0,IF(ISNUMBER(G13),G13,0)&gt;0),G13/H13,"")</f>
        <v/>
      </c>
      <c r="L13" s="6" t="n"/>
      <c r="M13" s="11">
        <f>IF(H13="","",IF(ISNUMBER(G13),G13,0))</f>
        <v/>
      </c>
      <c r="N13" s="10">
        <f>IF(C13="","",IF(AND(F13="",OR(실행계획!D13="변경",실행계획!D13="해지")),1,0))</f>
        <v/>
      </c>
    </row>
    <row r="14">
      <c r="A14" s="10">
        <f>계약대장!A14</f>
        <v/>
      </c>
      <c r="B14" s="10">
        <f>IF(계약대장!B14="","",계약대장!B14)</f>
        <v/>
      </c>
      <c r="C14" s="11">
        <f>IF(계약대장!E14="","",계약대장!E14)</f>
        <v/>
      </c>
      <c r="D14" s="11">
        <f>IF(실행계획!K14="","",실행계획!K14)</f>
        <v/>
      </c>
      <c r="E14" s="6" t="n"/>
      <c r="F14" s="7" t="n"/>
      <c r="G14" s="7" t="n"/>
      <c r="H14" s="11">
        <f>IF(OR(C14="",F14=""),"",C14-F14)</f>
        <v/>
      </c>
      <c r="I14" s="11">
        <f>IF(OR(H14="",D14=""),"",H14-D14)</f>
        <v/>
      </c>
      <c r="J14" s="11">
        <f>IF(H14="","",H14*12-IF(ISNUMBER(G14),G14,0))</f>
        <v/>
      </c>
      <c r="K14" s="12">
        <f>IF(AND(IF(ISNUMBER(H14),H14,0)&gt;0,IF(ISNUMBER(G14),G14,0)&gt;0),G14/H14,"")</f>
        <v/>
      </c>
      <c r="L14" s="6" t="n"/>
      <c r="M14" s="11">
        <f>IF(H14="","",IF(ISNUMBER(G14),G14,0))</f>
        <v/>
      </c>
      <c r="N14" s="10">
        <f>IF(C14="","",IF(AND(F14="",OR(실행계획!D14="변경",실행계획!D14="해지")),1,0))</f>
        <v/>
      </c>
    </row>
    <row r="15">
      <c r="A15" s="10">
        <f>계약대장!A15</f>
        <v/>
      </c>
      <c r="B15" s="10">
        <f>IF(계약대장!B15="","",계약대장!B15)</f>
        <v/>
      </c>
      <c r="C15" s="11">
        <f>IF(계약대장!E15="","",계약대장!E15)</f>
        <v/>
      </c>
      <c r="D15" s="11">
        <f>IF(실행계획!K15="","",실행계획!K15)</f>
        <v/>
      </c>
      <c r="E15" s="6" t="n"/>
      <c r="F15" s="7" t="n"/>
      <c r="G15" s="7" t="n"/>
      <c r="H15" s="11">
        <f>IF(OR(C15="",F15=""),"",C15-F15)</f>
        <v/>
      </c>
      <c r="I15" s="11">
        <f>IF(OR(H15="",D15=""),"",H15-D15)</f>
        <v/>
      </c>
      <c r="J15" s="11">
        <f>IF(H15="","",H15*12-IF(ISNUMBER(G15),G15,0))</f>
        <v/>
      </c>
      <c r="K15" s="12">
        <f>IF(AND(IF(ISNUMBER(H15),H15,0)&gt;0,IF(ISNUMBER(G15),G15,0)&gt;0),G15/H15,"")</f>
        <v/>
      </c>
      <c r="L15" s="6" t="n"/>
      <c r="M15" s="11">
        <f>IF(H15="","",IF(ISNUMBER(G15),G15,0))</f>
        <v/>
      </c>
      <c r="N15" s="10">
        <f>IF(C15="","",IF(AND(F15="",OR(실행계획!D15="변경",실행계획!D15="해지")),1,0))</f>
        <v/>
      </c>
    </row>
    <row r="16">
      <c r="A16" s="10">
        <f>계약대장!A16</f>
        <v/>
      </c>
      <c r="B16" s="10">
        <f>IF(계약대장!B16="","",계약대장!B16)</f>
        <v/>
      </c>
      <c r="C16" s="11">
        <f>IF(계약대장!E16="","",계약대장!E16)</f>
        <v/>
      </c>
      <c r="D16" s="11">
        <f>IF(실행계획!K16="","",실행계획!K16)</f>
        <v/>
      </c>
      <c r="E16" s="6" t="n"/>
      <c r="F16" s="7" t="n"/>
      <c r="G16" s="7" t="n"/>
      <c r="H16" s="11">
        <f>IF(OR(C16="",F16=""),"",C16-F16)</f>
        <v/>
      </c>
      <c r="I16" s="11">
        <f>IF(OR(H16="",D16=""),"",H16-D16)</f>
        <v/>
      </c>
      <c r="J16" s="11">
        <f>IF(H16="","",H16*12-IF(ISNUMBER(G16),G16,0))</f>
        <v/>
      </c>
      <c r="K16" s="12">
        <f>IF(AND(IF(ISNUMBER(H16),H16,0)&gt;0,IF(ISNUMBER(G16),G16,0)&gt;0),G16/H16,"")</f>
        <v/>
      </c>
      <c r="L16" s="6" t="n"/>
      <c r="M16" s="11">
        <f>IF(H16="","",IF(ISNUMBER(G16),G16,0))</f>
        <v/>
      </c>
      <c r="N16" s="10">
        <f>IF(C16="","",IF(AND(F16="",OR(실행계획!D16="변경",실행계획!D16="해지")),1,0))</f>
        <v/>
      </c>
    </row>
    <row r="17">
      <c r="A17" s="10">
        <f>계약대장!A17</f>
        <v/>
      </c>
      <c r="B17" s="10">
        <f>IF(계약대장!B17="","",계약대장!B17)</f>
        <v/>
      </c>
      <c r="C17" s="11">
        <f>IF(계약대장!E17="","",계약대장!E17)</f>
        <v/>
      </c>
      <c r="D17" s="11">
        <f>IF(실행계획!K17="","",실행계획!K17)</f>
        <v/>
      </c>
      <c r="E17" s="6" t="n"/>
      <c r="F17" s="7" t="n"/>
      <c r="G17" s="7" t="n"/>
      <c r="H17" s="11">
        <f>IF(OR(C17="",F17=""),"",C17-F17)</f>
        <v/>
      </c>
      <c r="I17" s="11">
        <f>IF(OR(H17="",D17=""),"",H17-D17)</f>
        <v/>
      </c>
      <c r="J17" s="11">
        <f>IF(H17="","",H17*12-IF(ISNUMBER(G17),G17,0))</f>
        <v/>
      </c>
      <c r="K17" s="12">
        <f>IF(AND(IF(ISNUMBER(H17),H17,0)&gt;0,IF(ISNUMBER(G17),G17,0)&gt;0),G17/H17,"")</f>
        <v/>
      </c>
      <c r="L17" s="6" t="n"/>
      <c r="M17" s="11">
        <f>IF(H17="","",IF(ISNUMBER(G17),G17,0))</f>
        <v/>
      </c>
      <c r="N17" s="10">
        <f>IF(C17="","",IF(AND(F17="",OR(실행계획!D17="변경",실행계획!D17="해지")),1,0))</f>
        <v/>
      </c>
    </row>
    <row r="18">
      <c r="A18" s="10">
        <f>계약대장!A18</f>
        <v/>
      </c>
      <c r="B18" s="10">
        <f>IF(계약대장!B18="","",계약대장!B18)</f>
        <v/>
      </c>
      <c r="C18" s="11">
        <f>IF(계약대장!E18="","",계약대장!E18)</f>
        <v/>
      </c>
      <c r="D18" s="11">
        <f>IF(실행계획!K18="","",실행계획!K18)</f>
        <v/>
      </c>
      <c r="E18" s="6" t="n"/>
      <c r="F18" s="7" t="n"/>
      <c r="G18" s="7" t="n"/>
      <c r="H18" s="11">
        <f>IF(OR(C18="",F18=""),"",C18-F18)</f>
        <v/>
      </c>
      <c r="I18" s="11">
        <f>IF(OR(H18="",D18=""),"",H18-D18)</f>
        <v/>
      </c>
      <c r="J18" s="11">
        <f>IF(H18="","",H18*12-IF(ISNUMBER(G18),G18,0))</f>
        <v/>
      </c>
      <c r="K18" s="12">
        <f>IF(AND(IF(ISNUMBER(H18),H18,0)&gt;0,IF(ISNUMBER(G18),G18,0)&gt;0),G18/H18,"")</f>
        <v/>
      </c>
      <c r="L18" s="6" t="n"/>
      <c r="M18" s="11">
        <f>IF(H18="","",IF(ISNUMBER(G18),G18,0))</f>
        <v/>
      </c>
      <c r="N18" s="10">
        <f>IF(C18="","",IF(AND(F18="",OR(실행계획!D18="변경",실행계획!D18="해지")),1,0))</f>
        <v/>
      </c>
    </row>
    <row r="19">
      <c r="A19" s="10">
        <f>계약대장!A19</f>
        <v/>
      </c>
      <c r="B19" s="10">
        <f>IF(계약대장!B19="","",계약대장!B19)</f>
        <v/>
      </c>
      <c r="C19" s="11">
        <f>IF(계약대장!E19="","",계약대장!E19)</f>
        <v/>
      </c>
      <c r="D19" s="11">
        <f>IF(실행계획!K19="","",실행계획!K19)</f>
        <v/>
      </c>
      <c r="E19" s="6" t="n"/>
      <c r="F19" s="7" t="n"/>
      <c r="G19" s="7" t="n"/>
      <c r="H19" s="11">
        <f>IF(OR(C19="",F19=""),"",C19-F19)</f>
        <v/>
      </c>
      <c r="I19" s="11">
        <f>IF(OR(H19="",D19=""),"",H19-D19)</f>
        <v/>
      </c>
      <c r="J19" s="11">
        <f>IF(H19="","",H19*12-IF(ISNUMBER(G19),G19,0))</f>
        <v/>
      </c>
      <c r="K19" s="12">
        <f>IF(AND(IF(ISNUMBER(H19),H19,0)&gt;0,IF(ISNUMBER(G19),G19,0)&gt;0),G19/H19,"")</f>
        <v/>
      </c>
      <c r="L19" s="6" t="n"/>
      <c r="M19" s="11">
        <f>IF(H19="","",IF(ISNUMBER(G19),G19,0))</f>
        <v/>
      </c>
      <c r="N19" s="10">
        <f>IF(C19="","",IF(AND(F19="",OR(실행계획!D19="변경",실행계획!D19="해지")),1,0))</f>
        <v/>
      </c>
    </row>
    <row r="20">
      <c r="A20" s="10">
        <f>계약대장!A20</f>
        <v/>
      </c>
      <c r="B20" s="10">
        <f>IF(계약대장!B20="","",계약대장!B20)</f>
        <v/>
      </c>
      <c r="C20" s="11">
        <f>IF(계약대장!E20="","",계약대장!E20)</f>
        <v/>
      </c>
      <c r="D20" s="11">
        <f>IF(실행계획!K20="","",실행계획!K20)</f>
        <v/>
      </c>
      <c r="E20" s="6" t="n"/>
      <c r="F20" s="7" t="n"/>
      <c r="G20" s="7" t="n"/>
      <c r="H20" s="11">
        <f>IF(OR(C20="",F20=""),"",C20-F20)</f>
        <v/>
      </c>
      <c r="I20" s="11">
        <f>IF(OR(H20="",D20=""),"",H20-D20)</f>
        <v/>
      </c>
      <c r="J20" s="11">
        <f>IF(H20="","",H20*12-IF(ISNUMBER(G20),G20,0))</f>
        <v/>
      </c>
      <c r="K20" s="12">
        <f>IF(AND(IF(ISNUMBER(H20),H20,0)&gt;0,IF(ISNUMBER(G20),G20,0)&gt;0),G20/H20,"")</f>
        <v/>
      </c>
      <c r="L20" s="6" t="n"/>
      <c r="M20" s="11">
        <f>IF(H20="","",IF(ISNUMBER(G20),G20,0))</f>
        <v/>
      </c>
      <c r="N20" s="10">
        <f>IF(C20="","",IF(AND(F20="",OR(실행계획!D20="변경",실행계획!D20="해지")),1,0))</f>
        <v/>
      </c>
    </row>
    <row r="21">
      <c r="A21" s="10">
        <f>계약대장!A21</f>
        <v/>
      </c>
      <c r="B21" s="10">
        <f>IF(계약대장!B21="","",계약대장!B21)</f>
        <v/>
      </c>
      <c r="C21" s="11">
        <f>IF(계약대장!E21="","",계약대장!E21)</f>
        <v/>
      </c>
      <c r="D21" s="11">
        <f>IF(실행계획!K21="","",실행계획!K21)</f>
        <v/>
      </c>
      <c r="E21" s="6" t="n"/>
      <c r="F21" s="7" t="n"/>
      <c r="G21" s="7" t="n"/>
      <c r="H21" s="11">
        <f>IF(OR(C21="",F21=""),"",C21-F21)</f>
        <v/>
      </c>
      <c r="I21" s="11">
        <f>IF(OR(H21="",D21=""),"",H21-D21)</f>
        <v/>
      </c>
      <c r="J21" s="11">
        <f>IF(H21="","",H21*12-IF(ISNUMBER(G21),G21,0))</f>
        <v/>
      </c>
      <c r="K21" s="12">
        <f>IF(AND(IF(ISNUMBER(H21),H21,0)&gt;0,IF(ISNUMBER(G21),G21,0)&gt;0),G21/H21,"")</f>
        <v/>
      </c>
      <c r="L21" s="6" t="n"/>
      <c r="M21" s="11">
        <f>IF(H21="","",IF(ISNUMBER(G21),G21,0))</f>
        <v/>
      </c>
      <c r="N21" s="10">
        <f>IF(C21="","",IF(AND(F21="",OR(실행계획!D21="변경",실행계획!D21="해지")),1,0))</f>
        <v/>
      </c>
    </row>
    <row r="22">
      <c r="A22" s="10">
        <f>계약대장!A22</f>
        <v/>
      </c>
      <c r="B22" s="10">
        <f>IF(계약대장!B22="","",계약대장!B22)</f>
        <v/>
      </c>
      <c r="C22" s="11">
        <f>IF(계약대장!E22="","",계약대장!E22)</f>
        <v/>
      </c>
      <c r="D22" s="11">
        <f>IF(실행계획!K22="","",실행계획!K22)</f>
        <v/>
      </c>
      <c r="E22" s="6" t="n"/>
      <c r="F22" s="7" t="n"/>
      <c r="G22" s="7" t="n"/>
      <c r="H22" s="11">
        <f>IF(OR(C22="",F22=""),"",C22-F22)</f>
        <v/>
      </c>
      <c r="I22" s="11">
        <f>IF(OR(H22="",D22=""),"",H22-D22)</f>
        <v/>
      </c>
      <c r="J22" s="11">
        <f>IF(H22="","",H22*12-IF(ISNUMBER(G22),G22,0))</f>
        <v/>
      </c>
      <c r="K22" s="12">
        <f>IF(AND(IF(ISNUMBER(H22),H22,0)&gt;0,IF(ISNUMBER(G22),G22,0)&gt;0),G22/H22,"")</f>
        <v/>
      </c>
      <c r="L22" s="6" t="n"/>
      <c r="M22" s="11">
        <f>IF(H22="","",IF(ISNUMBER(G22),G22,0))</f>
        <v/>
      </c>
      <c r="N22" s="10">
        <f>IF(C22="","",IF(AND(F22="",OR(실행계획!D22="변경",실행계획!D22="해지")),1,0))</f>
        <v/>
      </c>
    </row>
    <row r="23">
      <c r="A23" s="10">
        <f>계약대장!A23</f>
        <v/>
      </c>
      <c r="B23" s="10">
        <f>IF(계약대장!B23="","",계약대장!B23)</f>
        <v/>
      </c>
      <c r="C23" s="11">
        <f>IF(계약대장!E23="","",계약대장!E23)</f>
        <v/>
      </c>
      <c r="D23" s="11">
        <f>IF(실행계획!K23="","",실행계획!K23)</f>
        <v/>
      </c>
      <c r="E23" s="6" t="n"/>
      <c r="F23" s="7" t="n"/>
      <c r="G23" s="7" t="n"/>
      <c r="H23" s="11">
        <f>IF(OR(C23="",F23=""),"",C23-F23)</f>
        <v/>
      </c>
      <c r="I23" s="11">
        <f>IF(OR(H23="",D23=""),"",H23-D23)</f>
        <v/>
      </c>
      <c r="J23" s="11">
        <f>IF(H23="","",H23*12-IF(ISNUMBER(G23),G23,0))</f>
        <v/>
      </c>
      <c r="K23" s="12">
        <f>IF(AND(IF(ISNUMBER(H23),H23,0)&gt;0,IF(ISNUMBER(G23),G23,0)&gt;0),G23/H23,"")</f>
        <v/>
      </c>
      <c r="L23" s="6" t="n"/>
      <c r="M23" s="11">
        <f>IF(H23="","",IF(ISNUMBER(G23),G23,0))</f>
        <v/>
      </c>
      <c r="N23" s="10">
        <f>IF(C23="","",IF(AND(F23="",OR(실행계획!D23="변경",실행계획!D23="해지")),1,0))</f>
        <v/>
      </c>
    </row>
    <row r="24">
      <c r="A24" s="10">
        <f>계약대장!A24</f>
        <v/>
      </c>
      <c r="B24" s="10">
        <f>IF(계약대장!B24="","",계약대장!B24)</f>
        <v/>
      </c>
      <c r="C24" s="11">
        <f>IF(계약대장!E24="","",계약대장!E24)</f>
        <v/>
      </c>
      <c r="D24" s="11">
        <f>IF(실행계획!K24="","",실행계획!K24)</f>
        <v/>
      </c>
      <c r="E24" s="6" t="n"/>
      <c r="F24" s="7" t="n"/>
      <c r="G24" s="7" t="n"/>
      <c r="H24" s="11">
        <f>IF(OR(C24="",F24=""),"",C24-F24)</f>
        <v/>
      </c>
      <c r="I24" s="11">
        <f>IF(OR(H24="",D24=""),"",H24-D24)</f>
        <v/>
      </c>
      <c r="J24" s="11">
        <f>IF(H24="","",H24*12-IF(ISNUMBER(G24),G24,0))</f>
        <v/>
      </c>
      <c r="K24" s="12">
        <f>IF(AND(IF(ISNUMBER(H24),H24,0)&gt;0,IF(ISNUMBER(G24),G24,0)&gt;0),G24/H24,"")</f>
        <v/>
      </c>
      <c r="L24" s="6" t="n"/>
      <c r="M24" s="11">
        <f>IF(H24="","",IF(ISNUMBER(G24),G24,0))</f>
        <v/>
      </c>
      <c r="N24" s="10">
        <f>IF(C24="","",IF(AND(F24="",OR(실행계획!D24="변경",실행계획!D24="해지")),1,0))</f>
        <v/>
      </c>
    </row>
    <row r="25">
      <c r="A25" s="10">
        <f>계약대장!A25</f>
        <v/>
      </c>
      <c r="B25" s="10">
        <f>IF(계약대장!B25="","",계약대장!B25)</f>
        <v/>
      </c>
      <c r="C25" s="11">
        <f>IF(계약대장!E25="","",계약대장!E25)</f>
        <v/>
      </c>
      <c r="D25" s="11">
        <f>IF(실행계획!K25="","",실행계획!K25)</f>
        <v/>
      </c>
      <c r="E25" s="6" t="n"/>
      <c r="F25" s="7" t="n"/>
      <c r="G25" s="7" t="n"/>
      <c r="H25" s="11">
        <f>IF(OR(C25="",F25=""),"",C25-F25)</f>
        <v/>
      </c>
      <c r="I25" s="11">
        <f>IF(OR(H25="",D25=""),"",H25-D25)</f>
        <v/>
      </c>
      <c r="J25" s="11">
        <f>IF(H25="","",H25*12-IF(ISNUMBER(G25),G25,0))</f>
        <v/>
      </c>
      <c r="K25" s="12">
        <f>IF(AND(IF(ISNUMBER(H25),H25,0)&gt;0,IF(ISNUMBER(G25),G25,0)&gt;0),G25/H25,"")</f>
        <v/>
      </c>
      <c r="L25" s="6" t="n"/>
      <c r="M25" s="11">
        <f>IF(H25="","",IF(ISNUMBER(G25),G25,0))</f>
        <v/>
      </c>
      <c r="N25" s="10">
        <f>IF(C25="","",IF(AND(F25="",OR(실행계획!D25="변경",실행계획!D25="해지")),1,0))</f>
        <v/>
      </c>
    </row>
    <row r="26">
      <c r="A26" s="10">
        <f>계약대장!A26</f>
        <v/>
      </c>
      <c r="B26" s="10">
        <f>IF(계약대장!B26="","",계약대장!B26)</f>
        <v/>
      </c>
      <c r="C26" s="11">
        <f>IF(계약대장!E26="","",계약대장!E26)</f>
        <v/>
      </c>
      <c r="D26" s="11">
        <f>IF(실행계획!K26="","",실행계획!K26)</f>
        <v/>
      </c>
      <c r="E26" s="6" t="n"/>
      <c r="F26" s="7" t="n"/>
      <c r="G26" s="7" t="n"/>
      <c r="H26" s="11">
        <f>IF(OR(C26="",F26=""),"",C26-F26)</f>
        <v/>
      </c>
      <c r="I26" s="11">
        <f>IF(OR(H26="",D26=""),"",H26-D26)</f>
        <v/>
      </c>
      <c r="J26" s="11">
        <f>IF(H26="","",H26*12-IF(ISNUMBER(G26),G26,0))</f>
        <v/>
      </c>
      <c r="K26" s="12">
        <f>IF(AND(IF(ISNUMBER(H26),H26,0)&gt;0,IF(ISNUMBER(G26),G26,0)&gt;0),G26/H26,"")</f>
        <v/>
      </c>
      <c r="L26" s="6" t="n"/>
      <c r="M26" s="11">
        <f>IF(H26="","",IF(ISNUMBER(G26),G26,0))</f>
        <v/>
      </c>
      <c r="N26" s="10">
        <f>IF(C26="","",IF(AND(F26="",OR(실행계획!D26="변경",실행계획!D26="해지")),1,0))</f>
        <v/>
      </c>
    </row>
    <row r="27">
      <c r="A27" s="10">
        <f>계약대장!A27</f>
        <v/>
      </c>
      <c r="B27" s="10">
        <f>IF(계약대장!B27="","",계약대장!B27)</f>
        <v/>
      </c>
      <c r="C27" s="11">
        <f>IF(계약대장!E27="","",계약대장!E27)</f>
        <v/>
      </c>
      <c r="D27" s="11">
        <f>IF(실행계획!K27="","",실행계획!K27)</f>
        <v/>
      </c>
      <c r="E27" s="6" t="n"/>
      <c r="F27" s="7" t="n"/>
      <c r="G27" s="7" t="n"/>
      <c r="H27" s="11">
        <f>IF(OR(C27="",F27=""),"",C27-F27)</f>
        <v/>
      </c>
      <c r="I27" s="11">
        <f>IF(OR(H27="",D27=""),"",H27-D27)</f>
        <v/>
      </c>
      <c r="J27" s="11">
        <f>IF(H27="","",H27*12-IF(ISNUMBER(G27),G27,0))</f>
        <v/>
      </c>
      <c r="K27" s="12">
        <f>IF(AND(IF(ISNUMBER(H27),H27,0)&gt;0,IF(ISNUMBER(G27),G27,0)&gt;0),G27/H27,"")</f>
        <v/>
      </c>
      <c r="L27" s="6" t="n"/>
      <c r="M27" s="11">
        <f>IF(H27="","",IF(ISNUMBER(G27),G27,0))</f>
        <v/>
      </c>
      <c r="N27" s="10">
        <f>IF(C27="","",IF(AND(F27="",OR(실행계획!D27="변경",실행계획!D27="해지")),1,0))</f>
        <v/>
      </c>
    </row>
    <row r="28">
      <c r="A28" s="10">
        <f>계약대장!A28</f>
        <v/>
      </c>
      <c r="B28" s="10">
        <f>IF(계약대장!B28="","",계약대장!B28)</f>
        <v/>
      </c>
      <c r="C28" s="11">
        <f>IF(계약대장!E28="","",계약대장!E28)</f>
        <v/>
      </c>
      <c r="D28" s="11">
        <f>IF(실행계획!K28="","",실행계획!K28)</f>
        <v/>
      </c>
      <c r="E28" s="6" t="n"/>
      <c r="F28" s="7" t="n"/>
      <c r="G28" s="7" t="n"/>
      <c r="H28" s="11">
        <f>IF(OR(C28="",F28=""),"",C28-F28)</f>
        <v/>
      </c>
      <c r="I28" s="11">
        <f>IF(OR(H28="",D28=""),"",H28-D28)</f>
        <v/>
      </c>
      <c r="J28" s="11">
        <f>IF(H28="","",H28*12-IF(ISNUMBER(G28),G28,0))</f>
        <v/>
      </c>
      <c r="K28" s="12">
        <f>IF(AND(IF(ISNUMBER(H28),H28,0)&gt;0,IF(ISNUMBER(G28),G28,0)&gt;0),G28/H28,"")</f>
        <v/>
      </c>
      <c r="L28" s="6" t="n"/>
      <c r="M28" s="11">
        <f>IF(H28="","",IF(ISNUMBER(G28),G28,0))</f>
        <v/>
      </c>
      <c r="N28" s="10">
        <f>IF(C28="","",IF(AND(F28="",OR(실행계획!D28="변경",실행계획!D28="해지")),1,0))</f>
        <v/>
      </c>
    </row>
    <row r="29">
      <c r="A29" s="10">
        <f>계약대장!A29</f>
        <v/>
      </c>
      <c r="B29" s="10">
        <f>IF(계약대장!B29="","",계약대장!B29)</f>
        <v/>
      </c>
      <c r="C29" s="11">
        <f>IF(계약대장!E29="","",계약대장!E29)</f>
        <v/>
      </c>
      <c r="D29" s="11">
        <f>IF(실행계획!K29="","",실행계획!K29)</f>
        <v/>
      </c>
      <c r="E29" s="6" t="n"/>
      <c r="F29" s="7" t="n"/>
      <c r="G29" s="7" t="n"/>
      <c r="H29" s="11">
        <f>IF(OR(C29="",F29=""),"",C29-F29)</f>
        <v/>
      </c>
      <c r="I29" s="11">
        <f>IF(OR(H29="",D29=""),"",H29-D29)</f>
        <v/>
      </c>
      <c r="J29" s="11">
        <f>IF(H29="","",H29*12-IF(ISNUMBER(G29),G29,0))</f>
        <v/>
      </c>
      <c r="K29" s="12">
        <f>IF(AND(IF(ISNUMBER(H29),H29,0)&gt;0,IF(ISNUMBER(G29),G29,0)&gt;0),G29/H29,"")</f>
        <v/>
      </c>
      <c r="L29" s="6" t="n"/>
      <c r="M29" s="11">
        <f>IF(H29="","",IF(ISNUMBER(G29),G29,0))</f>
        <v/>
      </c>
      <c r="N29" s="10">
        <f>IF(C29="","",IF(AND(F29="",OR(실행계획!D29="변경",실행계획!D29="해지")),1,0))</f>
        <v/>
      </c>
    </row>
    <row r="30">
      <c r="A30" s="10">
        <f>계약대장!A30</f>
        <v/>
      </c>
      <c r="B30" s="10">
        <f>IF(계약대장!B30="","",계약대장!B30)</f>
        <v/>
      </c>
      <c r="C30" s="11">
        <f>IF(계약대장!E30="","",계약대장!E30)</f>
        <v/>
      </c>
      <c r="D30" s="11">
        <f>IF(실행계획!K30="","",실행계획!K30)</f>
        <v/>
      </c>
      <c r="E30" s="6" t="n"/>
      <c r="F30" s="7" t="n"/>
      <c r="G30" s="7" t="n"/>
      <c r="H30" s="11">
        <f>IF(OR(C30="",F30=""),"",C30-F30)</f>
        <v/>
      </c>
      <c r="I30" s="11">
        <f>IF(OR(H30="",D30=""),"",H30-D30)</f>
        <v/>
      </c>
      <c r="J30" s="11">
        <f>IF(H30="","",H30*12-IF(ISNUMBER(G30),G30,0))</f>
        <v/>
      </c>
      <c r="K30" s="12">
        <f>IF(AND(IF(ISNUMBER(H30),H30,0)&gt;0,IF(ISNUMBER(G30),G30,0)&gt;0),G30/H30,"")</f>
        <v/>
      </c>
      <c r="L30" s="6" t="n"/>
      <c r="M30" s="11">
        <f>IF(H30="","",IF(ISNUMBER(G30),G30,0))</f>
        <v/>
      </c>
      <c r="N30" s="10">
        <f>IF(C30="","",IF(AND(F30="",OR(실행계획!D30="변경",실행계획!D30="해지")),1,0))</f>
        <v/>
      </c>
    </row>
    <row r="31">
      <c r="A31" s="10">
        <f>계약대장!A31</f>
        <v/>
      </c>
      <c r="B31" s="10">
        <f>IF(계약대장!B31="","",계약대장!B31)</f>
        <v/>
      </c>
      <c r="C31" s="11">
        <f>IF(계약대장!E31="","",계약대장!E31)</f>
        <v/>
      </c>
      <c r="D31" s="11">
        <f>IF(실행계획!K31="","",실행계획!K31)</f>
        <v/>
      </c>
      <c r="E31" s="6" t="n"/>
      <c r="F31" s="7" t="n"/>
      <c r="G31" s="7" t="n"/>
      <c r="H31" s="11">
        <f>IF(OR(C31="",F31=""),"",C31-F31)</f>
        <v/>
      </c>
      <c r="I31" s="11">
        <f>IF(OR(H31="",D31=""),"",H31-D31)</f>
        <v/>
      </c>
      <c r="J31" s="11">
        <f>IF(H31="","",H31*12-IF(ISNUMBER(G31),G31,0))</f>
        <v/>
      </c>
      <c r="K31" s="12">
        <f>IF(AND(IF(ISNUMBER(H31),H31,0)&gt;0,IF(ISNUMBER(G31),G31,0)&gt;0),G31/H31,"")</f>
        <v/>
      </c>
      <c r="L31" s="6" t="n"/>
      <c r="M31" s="11">
        <f>IF(H31="","",IF(ISNUMBER(G31),G31,0))</f>
        <v/>
      </c>
      <c r="N31" s="10">
        <f>IF(C31="","",IF(AND(F31="",OR(실행계획!D31="변경",실행계획!D31="해지")),1,0))</f>
        <v/>
      </c>
    </row>
    <row r="32">
      <c r="A32" s="10">
        <f>계약대장!A32</f>
        <v/>
      </c>
      <c r="B32" s="10">
        <f>IF(계약대장!B32="","",계약대장!B32)</f>
        <v/>
      </c>
      <c r="C32" s="11">
        <f>IF(계약대장!E32="","",계약대장!E32)</f>
        <v/>
      </c>
      <c r="D32" s="11">
        <f>IF(실행계획!K32="","",실행계획!K32)</f>
        <v/>
      </c>
      <c r="E32" s="6" t="n"/>
      <c r="F32" s="7" t="n"/>
      <c r="G32" s="7" t="n"/>
      <c r="H32" s="11">
        <f>IF(OR(C32="",F32=""),"",C32-F32)</f>
        <v/>
      </c>
      <c r="I32" s="11">
        <f>IF(OR(H32="",D32=""),"",H32-D32)</f>
        <v/>
      </c>
      <c r="J32" s="11">
        <f>IF(H32="","",H32*12-IF(ISNUMBER(G32),G32,0))</f>
        <v/>
      </c>
      <c r="K32" s="12">
        <f>IF(AND(IF(ISNUMBER(H32),H32,0)&gt;0,IF(ISNUMBER(G32),G32,0)&gt;0),G32/H32,"")</f>
        <v/>
      </c>
      <c r="L32" s="6" t="n"/>
      <c r="M32" s="11">
        <f>IF(H32="","",IF(ISNUMBER(G32),G32,0))</f>
        <v/>
      </c>
      <c r="N32" s="10">
        <f>IF(C32="","",IF(AND(F32="",OR(실행계획!D32="변경",실행계획!D32="해지")),1,0))</f>
        <v/>
      </c>
    </row>
    <row r="33">
      <c r="A33" s="10">
        <f>계약대장!A33</f>
        <v/>
      </c>
      <c r="B33" s="10">
        <f>IF(계약대장!B33="","",계약대장!B33)</f>
        <v/>
      </c>
      <c r="C33" s="11">
        <f>IF(계약대장!E33="","",계약대장!E33)</f>
        <v/>
      </c>
      <c r="D33" s="11">
        <f>IF(실행계획!K33="","",실행계획!K33)</f>
        <v/>
      </c>
      <c r="E33" s="6" t="n"/>
      <c r="F33" s="7" t="n"/>
      <c r="G33" s="7" t="n"/>
      <c r="H33" s="11">
        <f>IF(OR(C33="",F33=""),"",C33-F33)</f>
        <v/>
      </c>
      <c r="I33" s="11">
        <f>IF(OR(H33="",D33=""),"",H33-D33)</f>
        <v/>
      </c>
      <c r="J33" s="11">
        <f>IF(H33="","",H33*12-IF(ISNUMBER(G33),G33,0))</f>
        <v/>
      </c>
      <c r="K33" s="12">
        <f>IF(AND(IF(ISNUMBER(H33),H33,0)&gt;0,IF(ISNUMBER(G33),G33,0)&gt;0),G33/H33,"")</f>
        <v/>
      </c>
      <c r="L33" s="6" t="n"/>
      <c r="M33" s="11">
        <f>IF(H33="","",IF(ISNUMBER(G33),G33,0))</f>
        <v/>
      </c>
      <c r="N33" s="10">
        <f>IF(C33="","",IF(AND(F33="",OR(실행계획!D33="변경",실행계획!D33="해지")),1,0))</f>
        <v/>
      </c>
    </row>
    <row r="34">
      <c r="A34" s="10">
        <f>계약대장!A34</f>
        <v/>
      </c>
      <c r="B34" s="10">
        <f>IF(계약대장!B34="","",계약대장!B34)</f>
        <v/>
      </c>
      <c r="C34" s="11">
        <f>IF(계약대장!E34="","",계약대장!E34)</f>
        <v/>
      </c>
      <c r="D34" s="11">
        <f>IF(실행계획!K34="","",실행계획!K34)</f>
        <v/>
      </c>
      <c r="E34" s="6" t="n"/>
      <c r="F34" s="7" t="n"/>
      <c r="G34" s="7" t="n"/>
      <c r="H34" s="11">
        <f>IF(OR(C34="",F34=""),"",C34-F34)</f>
        <v/>
      </c>
      <c r="I34" s="11">
        <f>IF(OR(H34="",D34=""),"",H34-D34)</f>
        <v/>
      </c>
      <c r="J34" s="11">
        <f>IF(H34="","",H34*12-IF(ISNUMBER(G34),G34,0))</f>
        <v/>
      </c>
      <c r="K34" s="12">
        <f>IF(AND(IF(ISNUMBER(H34),H34,0)&gt;0,IF(ISNUMBER(G34),G34,0)&gt;0),G34/H34,"")</f>
        <v/>
      </c>
      <c r="L34" s="6" t="n"/>
      <c r="M34" s="11">
        <f>IF(H34="","",IF(ISNUMBER(G34),G34,0))</f>
        <v/>
      </c>
      <c r="N34" s="10">
        <f>IF(C34="","",IF(AND(F34="",OR(실행계획!D34="변경",실행계획!D34="해지")),1,0))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</cols>
  <sheetData>
    <row r="1">
      <c r="A1" s="3" t="inlineStr">
        <is>
          <t>양식 ④ 90일 재점검 요약</t>
        </is>
      </c>
    </row>
    <row r="3">
      <c r="A3" s="13" t="inlineStr">
        <is>
          <t>계약형 월 합계(전)</t>
        </is>
      </c>
      <c r="B3" s="14">
        <f>SUM(재점검!C5:C34)</f>
        <v/>
      </c>
    </row>
    <row r="4">
      <c r="A4" s="13" t="inlineStr">
        <is>
          <t>계획: 변경 후 월 합계(예상)</t>
        </is>
      </c>
      <c r="B4" s="14">
        <f>B3-SUM(실행계획!K5:K34)</f>
        <v/>
      </c>
    </row>
    <row r="5">
      <c r="A5" s="13" t="inlineStr">
        <is>
          <t>계획: 월 절감(예상)</t>
        </is>
      </c>
      <c r="B5" s="14">
        <f>SUM(실행계획!K5:K34)</f>
        <v/>
      </c>
    </row>
    <row r="6">
      <c r="A6" s="13" t="inlineStr">
        <is>
          <t>계획: 월 절감 ÷ 전 합계</t>
        </is>
      </c>
      <c r="B6" s="15">
        <f>IF(B3=0,"",B5/B3)</f>
        <v/>
      </c>
    </row>
    <row r="7">
      <c r="A7" s="13" t="inlineStr">
        <is>
          <t>계획했으나 청구서 실제 금액을 아직 입력하지 않은 항목 수(변경·해지)</t>
        </is>
      </c>
      <c r="B7" s="14">
        <f>SUM(재점검!N5:N34)</f>
        <v/>
      </c>
    </row>
    <row r="8">
      <c r="A8" s="13" t="inlineStr">
        <is>
          <t>실제: 월 절감(실제 금액을 입력한 항목만)</t>
        </is>
      </c>
      <c r="B8" s="14">
        <f>SUM(재점검!H5:H34)</f>
        <v/>
      </c>
    </row>
    <row r="9">
      <c r="A9" s="13" t="inlineStr">
        <is>
          <t>실제: 일회성 비용 합(같은 항목만)</t>
        </is>
      </c>
      <c r="B9" s="14">
        <f>SUM(재점검!M5:M34)</f>
        <v/>
      </c>
    </row>
    <row r="10">
      <c r="A10" s="13" t="inlineStr">
        <is>
          <t>실제: 12개월 순효과(같은 항목만, 월 절감 × 12 − 일회성 비용)</t>
        </is>
      </c>
      <c r="B10" s="14">
        <f>SUM(재점검!J5:J34)</f>
        <v/>
      </c>
    </row>
    <row r="11">
      <c r="A11" s="13" t="inlineStr">
        <is>
          <t>계획과 실제의 월 절감 차이(둘 다 있는 항목만)</t>
        </is>
      </c>
      <c r="B11" s="14">
        <f>SUM(재점검!I5:I34)</f>
        <v/>
      </c>
    </row>
    <row r="12" ht="32" customHeight="1">
      <c r="A12" s="16">
        <f>IF(B7&gt;0,"청구서로 확인하지 못한 변경·해지 "&amp;B7&amp;"건은 실제 절감과 12개월 순효과 합계에 들어 있지 않습니다.","")</f>
        <v/>
      </c>
    </row>
    <row r="14" ht="48" customHeight="1">
      <c r="A14" s="16" t="inlineStr">
        <is>
          <t>주의: 이 값은 입력한 본인 계약의 계획과 청구서로 확인한 실제입니다. 할인 기간이 끝나거나 약정이 바뀌면 달라질 수 있어, 월 절감이 12개월 동안 유지된다고 가정한 값입니다.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24" customWidth="1" min="3" max="3"/>
    <col width="62" customWidth="1" min="4" max="4"/>
    <col width="12" customWidth="1" min="5" max="5"/>
    <col width="30" customWidth="1" min="6" max="6"/>
  </cols>
  <sheetData>
    <row r="1">
      <c r="A1" s="3" t="inlineStr">
        <is>
          <t>90일(약 13주) 달력(시작일을 B2에 적으면 날짜가 자동 계산됩니다)</t>
        </is>
      </c>
    </row>
    <row r="2">
      <c r="A2" t="inlineStr">
        <is>
          <t>시작일(1일차)</t>
        </is>
      </c>
      <c r="B2" s="17" t="n"/>
    </row>
    <row r="4" ht="44" customHeight="1">
      <c r="A4" s="4" t="inlineStr">
        <is>
          <t>주차</t>
        </is>
      </c>
      <c r="B4" s="4" t="inlineStr">
        <is>
          <t>일차 범위</t>
        </is>
      </c>
      <c r="C4" s="4" t="inlineStr">
        <is>
          <t>날짜(시작~끝)</t>
        </is>
      </c>
      <c r="D4" s="4" t="inlineStr">
        <is>
          <t>할 일</t>
        </is>
      </c>
      <c r="E4" s="4" t="inlineStr">
        <is>
          <t>끝났는지(✓)</t>
        </is>
      </c>
      <c r="F4" s="4" t="inlineStr">
        <is>
          <t>메모</t>
        </is>
      </c>
    </row>
    <row r="5">
      <c r="A5" s="5" t="n">
        <v>1</v>
      </c>
      <c r="B5" s="5" t="inlineStr">
        <is>
          <t>1~7일</t>
        </is>
      </c>
      <c r="C5" s="10">
        <f>IF($B$2="","",YEAR(($B$2+0))&amp;"-"&amp;RIGHT("0"&amp;MONTH(($B$2+0)),2)&amp;"-"&amp;RIGHT("0"&amp;DAY(($B$2+0)),2)&amp;" ~ "&amp;YEAR(($B$2+6))&amp;"-"&amp;RIGHT("0"&amp;MONTH(($B$2+6)),2)&amp;"-"&amp;RIGHT("0"&amp;DAY(($B$2+6)),2))</f>
        <v/>
      </c>
      <c r="D5" s="5" t="inlineStr">
        <is>
          <t>청구서·명세서·앱·계약서에서 계약형 지출을 모아 「계약대장」에 적습니다.</t>
        </is>
      </c>
      <c r="E5" s="6" t="n"/>
      <c r="F5" s="6" t="n"/>
    </row>
    <row r="6">
      <c r="A6" s="5" t="n">
        <v>2</v>
      </c>
      <c r="B6" s="5" t="inlineStr">
        <is>
          <t>8~14일</t>
        </is>
      </c>
      <c r="C6" s="10">
        <f>IF($B$2="","",YEAR(($B$2+7))&amp;"-"&amp;RIGHT("0"&amp;MONTH(($B$2+7)),2)&amp;"-"&amp;RIGHT("0"&amp;DAY(($B$2+7)),2)&amp;" ~ "&amp;YEAR(($B$2+13))&amp;"-"&amp;RIGHT("0"&amp;MONTH(($B$2+13)),2)&amp;"-"&amp;RIGHT("0"&amp;DAY(($B$2+13)),2))</f>
        <v/>
      </c>
      <c r="D6" s="5" t="inlineStr">
        <is>
          <t>대장의 빈칸(약정 만료일, 해지·변경 비용, 바꿀 수 있는 조건)을 약관·앱·고객센터에서 확인해 채웁니다.</t>
        </is>
      </c>
      <c r="E6" s="6" t="n"/>
      <c r="F6" s="6" t="n"/>
    </row>
    <row r="7">
      <c r="A7" s="5" t="n">
        <v>3</v>
      </c>
      <c r="B7" s="5" t="inlineStr">
        <is>
          <t>15~21일</t>
        </is>
      </c>
      <c r="C7" s="10">
        <f>IF($B$2="","",YEAR(($B$2+14))&amp;"-"&amp;RIGHT("0"&amp;MONTH(($B$2+14)),2)&amp;"-"&amp;RIGHT("0"&amp;DAY(($B$2+14)),2)&amp;" ~ "&amp;YEAR(($B$2+20))&amp;"-"&amp;RIGHT("0"&amp;MONTH(($B$2+20)),2)&amp;"-"&amp;RIGHT("0"&amp;DAY(($B$2+20)),2))</f>
        <v/>
      </c>
      <c r="D7" s="5" t="inlineStr">
        <is>
          <t>「실행계획」의 판단 칸을 채웁니다. 보험·대출·안전 관련은 변경 전 확인 항목으로만 둡니다.</t>
        </is>
      </c>
      <c r="E7" s="6" t="n"/>
      <c r="F7" s="6" t="n"/>
    </row>
    <row r="8">
      <c r="A8" s="5" t="n">
        <v>4</v>
      </c>
      <c r="B8" s="5" t="inlineStr">
        <is>
          <t>22~28일</t>
        </is>
      </c>
      <c r="C8" s="10">
        <f>IF($B$2="","",YEAR(($B$2+21))&amp;"-"&amp;RIGHT("0"&amp;MONTH(($B$2+21)),2)&amp;"-"&amp;RIGHT("0"&amp;DAY(($B$2+21)),2)&amp;" ~ "&amp;YEAR(($B$2+27))&amp;"-"&amp;RIGHT("0"&amp;MONTH(($B$2+27)),2)&amp;"-"&amp;RIGHT("0"&amp;DAY(($B$2+27)),2))</f>
        <v/>
      </c>
      <c r="D8" s="5" t="inlineStr">
        <is>
          <t>변경·해지 후보 중 위험이 낮고 되돌릴 수 있는 것부터 실행 예정일을 정합니다.</t>
        </is>
      </c>
      <c r="E8" s="6" t="n"/>
      <c r="F8" s="6" t="n"/>
    </row>
    <row r="9">
      <c r="A9" s="5" t="n">
        <v>5</v>
      </c>
      <c r="B9" s="5" t="inlineStr">
        <is>
          <t>29~35일</t>
        </is>
      </c>
      <c r="C9" s="10">
        <f>IF($B$2="","",YEAR(($B$2+28))&amp;"-"&amp;RIGHT("0"&amp;MONTH(($B$2+28)),2)&amp;"-"&amp;RIGHT("0"&amp;DAY(($B$2+28)),2)&amp;" ~ "&amp;YEAR(($B$2+34))&amp;"-"&amp;RIGHT("0"&amp;MONTH(($B$2+34)),2)&amp;"-"&amp;RIGHT("0"&amp;DAY(($B$2+34)),2))</f>
        <v/>
      </c>
      <c r="D9" s="5" t="inlineStr">
        <is>
          <t>1차 실행. 실행한 날짜와 접수번호(또는 확인 화면 저장 위치)를 메모에 적습니다.</t>
        </is>
      </c>
      <c r="E9" s="6" t="n"/>
      <c r="F9" s="6" t="n"/>
    </row>
    <row r="10">
      <c r="A10" s="5" t="n">
        <v>6</v>
      </c>
      <c r="B10" s="5" t="inlineStr">
        <is>
          <t>36~42일</t>
        </is>
      </c>
      <c r="C10" s="10">
        <f>IF($B$2="","",YEAR(($B$2+35))&amp;"-"&amp;RIGHT("0"&amp;MONTH(($B$2+35)),2)&amp;"-"&amp;RIGHT("0"&amp;DAY(($B$2+35)),2)&amp;" ~ "&amp;YEAR(($B$2+41))&amp;"-"&amp;RIGHT("0"&amp;MONTH(($B$2+41)),2)&amp;"-"&amp;RIGHT("0"&amp;DAY(($B$2+41)),2))</f>
        <v/>
      </c>
      <c r="D10" s="5" t="inlineStr">
        <is>
          <t>1차 실행 항목의 첫 청구서 반영 여부를 확인합니다. 반영되지 않았으면 고객센터에 확인합니다.</t>
        </is>
      </c>
      <c r="E10" s="6" t="n"/>
      <c r="F10" s="6" t="n"/>
    </row>
    <row r="11">
      <c r="A11" s="5" t="n">
        <v>7</v>
      </c>
      <c r="B11" s="5" t="inlineStr">
        <is>
          <t>43~49일</t>
        </is>
      </c>
      <c r="C11" s="10">
        <f>IF($B$2="","",YEAR(($B$2+42))&amp;"-"&amp;RIGHT("0"&amp;MONTH(($B$2+42)),2)&amp;"-"&amp;RIGHT("0"&amp;DAY(($B$2+42)),2)&amp;" ~ "&amp;YEAR(($B$2+48))&amp;"-"&amp;RIGHT("0"&amp;MONTH(($B$2+48)),2)&amp;"-"&amp;RIGHT("0"&amp;DAY(($B$2+48)),2))</f>
        <v/>
      </c>
      <c r="D11" s="5" t="inlineStr">
        <is>
          <t>2차 실행(조건 확인이 끝난 항목).</t>
        </is>
      </c>
      <c r="E11" s="6" t="n"/>
      <c r="F11" s="6" t="n"/>
    </row>
    <row r="12">
      <c r="A12" s="5" t="n">
        <v>8</v>
      </c>
      <c r="B12" s="5" t="inlineStr">
        <is>
          <t>50~56일</t>
        </is>
      </c>
      <c r="C12" s="10">
        <f>IF($B$2="","",YEAR(($B$2+49))&amp;"-"&amp;RIGHT("0"&amp;MONTH(($B$2+49)),2)&amp;"-"&amp;RIGHT("0"&amp;DAY(($B$2+49)),2)&amp;" ~ "&amp;YEAR(($B$2+55))&amp;"-"&amp;RIGHT("0"&amp;MONTH(($B$2+55)),2)&amp;"-"&amp;RIGHT("0"&amp;DAY(($B$2+55)),2))</f>
        <v/>
      </c>
      <c r="D12" s="5" t="inlineStr">
        <is>
          <t>2차 실행 항목의 반영 여부를 확인하고, 안 바뀐 항목은 이유를 적습니다.</t>
        </is>
      </c>
      <c r="E12" s="6" t="n"/>
      <c r="F12" s="6" t="n"/>
    </row>
    <row r="13">
      <c r="A13" s="5" t="n">
        <v>9</v>
      </c>
      <c r="B13" s="5" t="inlineStr">
        <is>
          <t>57~63일</t>
        </is>
      </c>
      <c r="C13" s="10">
        <f>IF($B$2="","",YEAR(($B$2+56))&amp;"-"&amp;RIGHT("0"&amp;MONTH(($B$2+56)),2)&amp;"-"&amp;RIGHT("0"&amp;DAY(($B$2+56)),2)&amp;" ~ "&amp;YEAR(($B$2+62))&amp;"-"&amp;RIGHT("0"&amp;MONTH(($B$2+62)),2)&amp;"-"&amp;RIGHT("0"&amp;DAY(($B$2+62)),2))</f>
        <v/>
      </c>
      <c r="D13" s="5" t="inlineStr">
        <is>
          <t>약정 만료일·갱신일이 90일 안에 오는 계약의 변경 시점을 달력에 표시합니다.</t>
        </is>
      </c>
      <c r="E13" s="6" t="n"/>
      <c r="F13" s="6" t="n"/>
    </row>
    <row r="14">
      <c r="A14" s="5" t="n">
        <v>10</v>
      </c>
      <c r="B14" s="5" t="inlineStr">
        <is>
          <t>64~70일</t>
        </is>
      </c>
      <c r="C14" s="10">
        <f>IF($B$2="","",YEAR(($B$2+63))&amp;"-"&amp;RIGHT("0"&amp;MONTH(($B$2+63)),2)&amp;"-"&amp;RIGHT("0"&amp;DAY(($B$2+63)),2)&amp;" ~ "&amp;YEAR(($B$2+69))&amp;"-"&amp;RIGHT("0"&amp;MONTH(($B$2+69)),2)&amp;"-"&amp;RIGHT("0"&amp;DAY(($B$2+69)),2))</f>
        <v/>
      </c>
      <c r="D14" s="5" t="inlineStr">
        <is>
          <t>「재점검」 양식에 실제 청구 금액을 적고 계획과 비교합니다.</t>
        </is>
      </c>
      <c r="E14" s="6" t="n"/>
      <c r="F14" s="6" t="n"/>
    </row>
    <row r="15">
      <c r="A15" s="5" t="n">
        <v>11</v>
      </c>
      <c r="B15" s="5" t="inlineStr">
        <is>
          <t>71~77일</t>
        </is>
      </c>
      <c r="C15" s="10">
        <f>IF($B$2="","",YEAR(($B$2+70))&amp;"-"&amp;RIGHT("0"&amp;MONTH(($B$2+70)),2)&amp;"-"&amp;RIGHT("0"&amp;DAY(($B$2+70)),2)&amp;" ~ "&amp;YEAR(($B$2+76))&amp;"-"&amp;RIGHT("0"&amp;MONTH(($B$2+76)),2)&amp;"-"&amp;RIGHT("0"&amp;DAY(($B$2+76)),2))</f>
        <v/>
      </c>
      <c r="D15" s="5" t="inlineStr">
        <is>
          <t>계획과 실제가 다른 항목의 원인을 찾습니다(할인 상실, 일회성 비용, 반영 지연 등).</t>
        </is>
      </c>
      <c r="E15" s="6" t="n"/>
      <c r="F15" s="6" t="n"/>
    </row>
    <row r="16">
      <c r="A16" s="5" t="n">
        <v>12</v>
      </c>
      <c r="B16" s="5" t="inlineStr">
        <is>
          <t>78~84일</t>
        </is>
      </c>
      <c r="C16" s="10">
        <f>IF($B$2="","",YEAR(($B$2+77))&amp;"-"&amp;RIGHT("0"&amp;MONTH(($B$2+77)),2)&amp;"-"&amp;RIGHT("0"&amp;DAY(($B$2+77)),2)&amp;" ~ "&amp;YEAR(($B$2+83))&amp;"-"&amp;RIGHT("0"&amp;MONTH(($B$2+83)),2)&amp;"-"&amp;RIGHT("0"&amp;DAY(($B$2+83)),2))</f>
        <v/>
      </c>
      <c r="D16" s="5" t="inlineStr">
        <is>
          <t>남은 후보를 정리하고, 다음 재점검일(예: 6개월 뒤)을 정해 달력에 넣습니다.</t>
        </is>
      </c>
      <c r="E16" s="6" t="n"/>
      <c r="F16" s="6" t="n"/>
    </row>
    <row r="17">
      <c r="A17" s="5" t="n">
        <v>13</v>
      </c>
      <c r="B17" s="5" t="inlineStr">
        <is>
          <t>85~90일</t>
        </is>
      </c>
      <c r="C17" s="10">
        <f>IF($B$2="","",YEAR(($B$2+84))&amp;"-"&amp;RIGHT("0"&amp;MONTH(($B$2+84)),2)&amp;"-"&amp;RIGHT("0"&amp;DAY(($B$2+84)),2)&amp;" ~ "&amp;YEAR(($B$2+89))&amp;"-"&amp;RIGHT("0"&amp;MONTH(($B$2+89)),2)&amp;"-"&amp;RIGHT("0"&amp;DAY(($B$2+89)),2))</f>
        <v/>
      </c>
      <c r="D17" s="5" t="inlineStr">
        <is>
          <t>「요약」을 확인하고 한 장 기록으로 저장합니다. 다음 90일에 다시 볼 항목을 적습니다.</t>
        </is>
      </c>
      <c r="E17" s="6" t="n"/>
      <c r="F17" s="6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cols>
    <col width="7" customWidth="1" min="1" max="1"/>
    <col width="22" customWidth="1" min="2" max="2"/>
    <col width="12" customWidth="1" min="3" max="3"/>
    <col width="16" customWidth="1" min="4" max="4"/>
    <col width="30" customWidth="1" min="5" max="5"/>
    <col width="36" customWidth="1" min="6" max="6"/>
    <col width="20" customWidth="1" min="7" max="7"/>
    <col width="20" customWidth="1" min="8" max="8"/>
    <col width="24" customWidth="1" min="9" max="9"/>
  </cols>
  <sheetData>
    <row r="1">
      <c r="A1" s="3" t="inlineStr">
        <is>
          <t>확인 기록(②에서 쓰는 통화·채팅 기록, 계약마다 한 줄)</t>
        </is>
      </c>
    </row>
    <row r="3" ht="44" customHeight="1">
      <c r="A3" s="4" t="inlineStr">
        <is>
          <t>번호</t>
        </is>
      </c>
      <c r="B3" s="4" t="inlineStr">
        <is>
          <t>항목</t>
        </is>
      </c>
      <c r="C3" s="4" t="inlineStr">
        <is>
          <t>확인한 날</t>
        </is>
      </c>
      <c r="D3" s="4" t="inlineStr">
        <is>
          <t>확인한 곳</t>
        </is>
      </c>
      <c r="E3" s="4" t="inlineStr">
        <is>
          <t>물어본 것</t>
        </is>
      </c>
      <c r="F3" s="4" t="inlineStr">
        <is>
          <t>들은 답(그대로)</t>
        </is>
      </c>
      <c r="G3" s="4" t="inlineStr">
        <is>
          <t>담당자 이름 또는 접수번호</t>
        </is>
      </c>
      <c r="H3" s="4" t="inlineStr">
        <is>
          <t>증빙 저장 위치</t>
        </is>
      </c>
      <c r="I3" s="4" t="inlineStr">
        <is>
          <t>다음 행동</t>
        </is>
      </c>
    </row>
    <row r="4">
      <c r="A4" s="5" t="n"/>
      <c r="B4" s="6" t="n"/>
      <c r="C4" s="6" t="n"/>
      <c r="D4" s="6" t="n"/>
      <c r="E4" s="6" t="n"/>
      <c r="F4" s="6" t="n"/>
      <c r="G4" s="6" t="n"/>
      <c r="H4" s="6" t="n"/>
      <c r="I4" s="6" t="n"/>
    </row>
    <row r="5">
      <c r="A5" s="5" t="n"/>
      <c r="B5" s="6" t="n"/>
      <c r="C5" s="6" t="n"/>
      <c r="D5" s="6" t="n"/>
      <c r="E5" s="6" t="n"/>
      <c r="F5" s="6" t="n"/>
      <c r="G5" s="6" t="n"/>
      <c r="H5" s="6" t="n"/>
      <c r="I5" s="6" t="n"/>
    </row>
    <row r="6">
      <c r="A6" s="5" t="n"/>
      <c r="B6" s="6" t="n"/>
      <c r="C6" s="6" t="n"/>
      <c r="D6" s="6" t="n"/>
      <c r="E6" s="6" t="n"/>
      <c r="F6" s="6" t="n"/>
      <c r="G6" s="6" t="n"/>
      <c r="H6" s="6" t="n"/>
      <c r="I6" s="6" t="n"/>
    </row>
    <row r="7">
      <c r="A7" s="5" t="n"/>
      <c r="B7" s="6" t="n"/>
      <c r="C7" s="6" t="n"/>
      <c r="D7" s="6" t="n"/>
      <c r="E7" s="6" t="n"/>
      <c r="F7" s="6" t="n"/>
      <c r="G7" s="6" t="n"/>
      <c r="H7" s="6" t="n"/>
      <c r="I7" s="6" t="n"/>
    </row>
    <row r="8">
      <c r="A8" s="5" t="n"/>
      <c r="B8" s="6" t="n"/>
      <c r="C8" s="6" t="n"/>
      <c r="D8" s="6" t="n"/>
      <c r="E8" s="6" t="n"/>
      <c r="F8" s="6" t="n"/>
      <c r="G8" s="6" t="n"/>
      <c r="H8" s="6" t="n"/>
      <c r="I8" s="6" t="n"/>
    </row>
    <row r="9">
      <c r="A9" s="5" t="n"/>
      <c r="B9" s="6" t="n"/>
      <c r="C9" s="6" t="n"/>
      <c r="D9" s="6" t="n"/>
      <c r="E9" s="6" t="n"/>
      <c r="F9" s="6" t="n"/>
      <c r="G9" s="6" t="n"/>
      <c r="H9" s="6" t="n"/>
      <c r="I9" s="6" t="n"/>
    </row>
    <row r="10">
      <c r="A10" s="5" t="n"/>
      <c r="B10" s="6" t="n"/>
      <c r="C10" s="6" t="n"/>
      <c r="D10" s="6" t="n"/>
      <c r="E10" s="6" t="n"/>
      <c r="F10" s="6" t="n"/>
      <c r="G10" s="6" t="n"/>
      <c r="H10" s="6" t="n"/>
      <c r="I10" s="6" t="n"/>
    </row>
    <row r="11">
      <c r="A11" s="5" t="n"/>
      <c r="B11" s="6" t="n"/>
      <c r="C11" s="6" t="n"/>
      <c r="D11" s="6" t="n"/>
      <c r="E11" s="6" t="n"/>
      <c r="F11" s="6" t="n"/>
      <c r="G11" s="6" t="n"/>
      <c r="H11" s="6" t="n"/>
      <c r="I11" s="6" t="n"/>
    </row>
    <row r="12">
      <c r="A12" s="5" t="n"/>
      <c r="B12" s="6" t="n"/>
      <c r="C12" s="6" t="n"/>
      <c r="D12" s="6" t="n"/>
      <c r="E12" s="6" t="n"/>
      <c r="F12" s="6" t="n"/>
      <c r="G12" s="6" t="n"/>
      <c r="H12" s="6" t="n"/>
      <c r="I12" s="6" t="n"/>
    </row>
    <row r="13">
      <c r="A13" s="5" t="n"/>
      <c r="B13" s="6" t="n"/>
      <c r="C13" s="6" t="n"/>
      <c r="D13" s="6" t="n"/>
      <c r="E13" s="6" t="n"/>
      <c r="F13" s="6" t="n"/>
      <c r="G13" s="6" t="n"/>
      <c r="H13" s="6" t="n"/>
      <c r="I13" s="6" t="n"/>
    </row>
    <row r="14">
      <c r="A14" s="5" t="n"/>
      <c r="B14" s="6" t="n"/>
      <c r="C14" s="6" t="n"/>
      <c r="D14" s="6" t="n"/>
      <c r="E14" s="6" t="n"/>
      <c r="F14" s="6" t="n"/>
      <c r="G14" s="6" t="n"/>
      <c r="H14" s="6" t="n"/>
      <c r="I14" s="6" t="n"/>
    </row>
    <row r="15">
      <c r="A15" s="5" t="n"/>
      <c r="B15" s="6" t="n"/>
      <c r="C15" s="6" t="n"/>
      <c r="D15" s="6" t="n"/>
      <c r="E15" s="6" t="n"/>
      <c r="F15" s="6" t="n"/>
      <c r="G15" s="6" t="n"/>
      <c r="H15" s="6" t="n"/>
      <c r="I15" s="6" t="n"/>
    </row>
    <row r="16">
      <c r="A16" s="5" t="n"/>
      <c r="B16" s="6" t="n"/>
      <c r="C16" s="6" t="n"/>
      <c r="D16" s="6" t="n"/>
      <c r="E16" s="6" t="n"/>
      <c r="F16" s="6" t="n"/>
      <c r="G16" s="6" t="n"/>
      <c r="H16" s="6" t="n"/>
      <c r="I16" s="6" t="n"/>
    </row>
    <row r="17">
      <c r="A17" s="5" t="n"/>
      <c r="B17" s="6" t="n"/>
      <c r="C17" s="6" t="n"/>
      <c r="D17" s="6" t="n"/>
      <c r="E17" s="6" t="n"/>
      <c r="F17" s="6" t="n"/>
      <c r="G17" s="6" t="n"/>
      <c r="H17" s="6" t="n"/>
      <c r="I17" s="6" t="n"/>
    </row>
    <row r="18">
      <c r="A18" s="5" t="n"/>
      <c r="B18" s="6" t="n"/>
      <c r="C18" s="6" t="n"/>
      <c r="D18" s="6" t="n"/>
      <c r="E18" s="6" t="n"/>
      <c r="F18" s="6" t="n"/>
      <c r="G18" s="6" t="n"/>
      <c r="H18" s="6" t="n"/>
      <c r="I18" s="6" t="n"/>
    </row>
    <row r="19">
      <c r="A19" s="5" t="n"/>
      <c r="B19" s="6" t="n"/>
      <c r="C19" s="6" t="n"/>
      <c r="D19" s="6" t="n"/>
      <c r="E19" s="6" t="n"/>
      <c r="F19" s="6" t="n"/>
      <c r="G19" s="6" t="n"/>
      <c r="H19" s="6" t="n"/>
      <c r="I19" s="6" t="n"/>
    </row>
    <row r="20">
      <c r="A20" s="5" t="n"/>
      <c r="B20" s="6" t="n"/>
      <c r="C20" s="6" t="n"/>
      <c r="D20" s="6" t="n"/>
      <c r="E20" s="6" t="n"/>
      <c r="F20" s="6" t="n"/>
      <c r="G20" s="6" t="n"/>
      <c r="H20" s="6" t="n"/>
      <c r="I20" s="6" t="n"/>
    </row>
    <row r="21">
      <c r="A21" s="5" t="n"/>
      <c r="B21" s="6" t="n"/>
      <c r="C21" s="6" t="n"/>
      <c r="D21" s="6" t="n"/>
      <c r="E21" s="6" t="n"/>
      <c r="F21" s="6" t="n"/>
      <c r="G21" s="6" t="n"/>
      <c r="H21" s="6" t="n"/>
      <c r="I21" s="6" t="n"/>
    </row>
    <row r="22">
      <c r="A22" s="5" t="n"/>
      <c r="B22" s="6" t="n"/>
      <c r="C22" s="6" t="n"/>
      <c r="D22" s="6" t="n"/>
      <c r="E22" s="6" t="n"/>
      <c r="F22" s="6" t="n"/>
      <c r="G22" s="6" t="n"/>
      <c r="H22" s="6" t="n"/>
      <c r="I22" s="6" t="n"/>
    </row>
    <row r="23">
      <c r="A23" s="5" t="n"/>
      <c r="B23" s="6" t="n"/>
      <c r="C23" s="6" t="n"/>
      <c r="D23" s="6" t="n"/>
      <c r="E23" s="6" t="n"/>
      <c r="F23" s="6" t="n"/>
      <c r="G23" s="6" t="n"/>
      <c r="H23" s="6" t="n"/>
      <c r="I23" s="6" t="n"/>
    </row>
    <row r="24">
      <c r="A24" s="5" t="n"/>
      <c r="B24" s="6" t="n"/>
      <c r="C24" s="6" t="n"/>
      <c r="D24" s="6" t="n"/>
      <c r="E24" s="6" t="n"/>
      <c r="F24" s="6" t="n"/>
      <c r="G24" s="6" t="n"/>
      <c r="H24" s="6" t="n"/>
      <c r="I24" s="6" t="n"/>
    </row>
    <row r="25">
      <c r="A25" s="5" t="n"/>
      <c r="B25" s="6" t="n"/>
      <c r="C25" s="6" t="n"/>
      <c r="D25" s="6" t="n"/>
      <c r="E25" s="6" t="n"/>
      <c r="F25" s="6" t="n"/>
      <c r="G25" s="6" t="n"/>
      <c r="H25" s="6" t="n"/>
      <c r="I25" s="6" t="n"/>
    </row>
    <row r="26">
      <c r="A26" s="5" t="n"/>
      <c r="B26" s="6" t="n"/>
      <c r="C26" s="6" t="n"/>
      <c r="D26" s="6" t="n"/>
      <c r="E26" s="6" t="n"/>
      <c r="F26" s="6" t="n"/>
      <c r="G26" s="6" t="n"/>
      <c r="H26" s="6" t="n"/>
      <c r="I26" s="6" t="n"/>
    </row>
    <row r="27">
      <c r="A27" s="5" t="n"/>
      <c r="B27" s="6" t="n"/>
      <c r="C27" s="6" t="n"/>
      <c r="D27" s="6" t="n"/>
      <c r="E27" s="6" t="n"/>
      <c r="F27" s="6" t="n"/>
      <c r="G27" s="6" t="n"/>
      <c r="H27" s="6" t="n"/>
      <c r="I27" s="6" t="n"/>
    </row>
    <row r="28">
      <c r="A28" s="5" t="n"/>
      <c r="B28" s="6" t="n"/>
      <c r="C28" s="6" t="n"/>
      <c r="D28" s="6" t="n"/>
      <c r="E28" s="6" t="n"/>
      <c r="F28" s="6" t="n"/>
      <c r="G28" s="6" t="n"/>
      <c r="H28" s="6" t="n"/>
      <c r="I28" s="6" t="n"/>
    </row>
    <row r="29">
      <c r="A29" s="5" t="n"/>
      <c r="B29" s="6" t="n"/>
      <c r="C29" s="6" t="n"/>
      <c r="D29" s="6" t="n"/>
      <c r="E29" s="6" t="n"/>
      <c r="F29" s="6" t="n"/>
      <c r="G29" s="6" t="n"/>
      <c r="H29" s="6" t="n"/>
      <c r="I29" s="6" t="n"/>
    </row>
    <row r="30">
      <c r="A30" s="5" t="n"/>
      <c r="B30" s="6" t="n"/>
      <c r="C30" s="6" t="n"/>
      <c r="D30" s="6" t="n"/>
      <c r="E30" s="6" t="n"/>
      <c r="F30" s="6" t="n"/>
      <c r="G30" s="6" t="n"/>
      <c r="H30" s="6" t="n"/>
      <c r="I30" s="6" t="n"/>
    </row>
    <row r="31">
      <c r="A31" s="5" t="n"/>
      <c r="B31" s="6" t="n"/>
      <c r="C31" s="6" t="n"/>
      <c r="D31" s="6" t="n"/>
      <c r="E31" s="6" t="n"/>
      <c r="F31" s="6" t="n"/>
      <c r="G31" s="6" t="n"/>
      <c r="H31" s="6" t="n"/>
      <c r="I31" s="6" t="n"/>
    </row>
    <row r="32">
      <c r="A32" s="5" t="n"/>
      <c r="B32" s="6" t="n"/>
      <c r="C32" s="6" t="n"/>
      <c r="D32" s="6" t="n"/>
      <c r="E32" s="6" t="n"/>
      <c r="F32" s="6" t="n"/>
      <c r="G32" s="6" t="n"/>
      <c r="H32" s="6" t="n"/>
      <c r="I32" s="6" t="n"/>
    </row>
    <row r="33">
      <c r="A33" s="5" t="n"/>
      <c r="B33" s="6" t="n"/>
      <c r="C33" s="6" t="n"/>
      <c r="D33" s="6" t="n"/>
      <c r="E33" s="6" t="n"/>
      <c r="F33" s="6" t="n"/>
      <c r="G33" s="6" t="n"/>
      <c r="H33" s="6" t="n"/>
      <c r="I33" s="6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selection activeCell="A1" sqref="A1"/>
    </sheetView>
  </sheetViews>
  <sheetFormatPr baseColWidth="8" defaultRowHeight="15"/>
  <cols>
    <col width="7" customWidth="1" min="1" max="1"/>
    <col width="28" customWidth="1" min="2" max="2"/>
    <col width="9" customWidth="1" min="3" max="3"/>
    <col width="13" customWidth="1" min="4" max="4"/>
    <col width="18" customWidth="1" min="5" max="5"/>
    <col width="14" customWidth="1" min="6" max="6"/>
    <col width="13" customWidth="1" min="7" max="7"/>
    <col width="14" customWidth="1" min="8" max="8"/>
    <col width="13" customWidth="1" min="9" max="9"/>
    <col width="14" customWidth="1" min="10" max="10"/>
    <col width="15" customWidth="1" min="11" max="11"/>
    <col width="36" customWidth="1" min="12" max="12"/>
  </cols>
  <sheetData>
    <row r="1">
      <c r="A1" s="18" t="inlineStr">
        <is>
          <t>가상 사례 — 설명용 숫자입니다. 실제 서비스 가격이나 독자가 얻을 절감 수준이 아닙니다.</t>
        </is>
      </c>
    </row>
    <row r="3" ht="44" customHeight="1">
      <c r="A3" s="4" t="inlineStr">
        <is>
          <t>번호</t>
        </is>
      </c>
      <c r="B3" s="4" t="inlineStr">
        <is>
          <t>항목</t>
        </is>
      </c>
      <c r="C3" s="4" t="inlineStr">
        <is>
          <t>구분</t>
        </is>
      </c>
      <c r="D3" s="4" t="inlineStr">
        <is>
          <t>월 금액(원)</t>
        </is>
      </c>
      <c r="E3" s="4" t="inlineStr">
        <is>
          <t>판단</t>
        </is>
      </c>
      <c r="F3" s="4" t="inlineStr">
        <is>
          <t>계획: 변경 후(원)</t>
        </is>
      </c>
      <c r="G3" s="4" t="inlineStr">
        <is>
          <t>계획: 일회성(원)</t>
        </is>
      </c>
      <c r="H3" s="4" t="inlineStr">
        <is>
          <t>실제: 변경 후(원)</t>
        </is>
      </c>
      <c r="I3" s="4" t="inlineStr">
        <is>
          <t>실제: 일회성(원)</t>
        </is>
      </c>
      <c r="J3" s="4" t="inlineStr">
        <is>
          <t>실제 월 절감(원)</t>
        </is>
      </c>
      <c r="K3" s="4" t="inlineStr">
        <is>
          <t>12개월 순효과(원)</t>
        </is>
      </c>
      <c r="L3" s="4" t="inlineStr">
        <is>
          <t>메모</t>
        </is>
      </c>
    </row>
    <row r="4">
      <c r="A4" s="5" t="inlineStr">
        <is>
          <t>C01</t>
        </is>
      </c>
      <c r="B4" s="5" t="inlineStr">
        <is>
          <t>휴대전화 요금(본인)</t>
        </is>
      </c>
      <c r="C4" s="5" t="inlineStr">
        <is>
          <t>통신</t>
        </is>
      </c>
      <c r="D4" s="19" t="n">
        <v>55000</v>
      </c>
      <c r="E4" s="5" t="inlineStr">
        <is>
          <t>변경</t>
        </is>
      </c>
      <c r="F4" s="19" t="n">
        <v>39000</v>
      </c>
      <c r="G4" s="19" t="n">
        <v>0</v>
      </c>
      <c r="H4" s="19" t="n">
        <v>39000</v>
      </c>
      <c r="I4" s="19" t="n">
        <v>0</v>
      </c>
      <c r="J4" s="19">
        <f>D4-H4</f>
        <v/>
      </c>
      <c r="K4" s="19">
        <f>J4*12-I4</f>
        <v/>
      </c>
      <c r="L4" s="5" t="inlineStr"/>
    </row>
    <row r="5">
      <c r="A5" s="5" t="inlineStr">
        <is>
          <t>C02</t>
        </is>
      </c>
      <c r="B5" s="5" t="inlineStr">
        <is>
          <t>휴대전화 요금(배우자)</t>
        </is>
      </c>
      <c r="C5" s="5" t="inlineStr">
        <is>
          <t>통신</t>
        </is>
      </c>
      <c r="D5" s="19" t="n">
        <v>38000</v>
      </c>
      <c r="E5" s="5" t="inlineStr">
        <is>
          <t>유지</t>
        </is>
      </c>
      <c r="F5" s="19" t="n">
        <v>38000</v>
      </c>
      <c r="G5" s="19" t="n">
        <v>0</v>
      </c>
      <c r="H5" s="19" t="n">
        <v>38000</v>
      </c>
      <c r="I5" s="19" t="n">
        <v>0</v>
      </c>
      <c r="J5" s="19">
        <f>D5-H5</f>
        <v/>
      </c>
      <c r="K5" s="19">
        <f>J5*12-I5</f>
        <v/>
      </c>
      <c r="L5" s="5" t="inlineStr"/>
    </row>
    <row r="6">
      <c r="A6" s="5" t="inlineStr">
        <is>
          <t>C03</t>
        </is>
      </c>
      <c r="B6" s="5" t="inlineStr">
        <is>
          <t>인터넷+TV 결합</t>
        </is>
      </c>
      <c r="C6" s="5" t="inlineStr">
        <is>
          <t>통신</t>
        </is>
      </c>
      <c r="D6" s="19" t="n">
        <v>44000</v>
      </c>
      <c r="E6" s="5" t="inlineStr">
        <is>
          <t>변경</t>
        </is>
      </c>
      <c r="F6" s="19" t="n">
        <v>33000</v>
      </c>
      <c r="G6" s="19" t="n">
        <v>0</v>
      </c>
      <c r="H6" s="19" t="n">
        <v>41000</v>
      </c>
      <c r="I6" s="19" t="n">
        <v>20000</v>
      </c>
      <c r="J6" s="19">
        <f>D6-H6</f>
        <v/>
      </c>
      <c r="K6" s="19">
        <f>J6*12-I6</f>
        <v/>
      </c>
      <c r="L6" s="5" t="inlineStr">
        <is>
          <t>TV를 빼면 결합 할인이 줄어 실제 청구는 계획보다 높았고, 장비 반납 비용 20,000원이 생겼습니다.</t>
        </is>
      </c>
    </row>
    <row r="7">
      <c r="A7" s="5" t="inlineStr">
        <is>
          <t>C04</t>
        </is>
      </c>
      <c r="B7" s="5" t="inlineStr">
        <is>
          <t>동영상 구독 A</t>
        </is>
      </c>
      <c r="C7" s="5" t="inlineStr">
        <is>
          <t>구독</t>
        </is>
      </c>
      <c r="D7" s="19" t="n">
        <v>17000</v>
      </c>
      <c r="E7" s="5" t="inlineStr">
        <is>
          <t>해지</t>
        </is>
      </c>
      <c r="F7" s="19" t="n">
        <v>0</v>
      </c>
      <c r="G7" s="19" t="n">
        <v>0</v>
      </c>
      <c r="H7" s="19" t="n">
        <v>0</v>
      </c>
      <c r="I7" s="19" t="n">
        <v>0</v>
      </c>
      <c r="J7" s="19">
        <f>D7-H7</f>
        <v/>
      </c>
      <c r="K7" s="19">
        <f>J7*12-I7</f>
        <v/>
      </c>
      <c r="L7" s="5" t="inlineStr"/>
    </row>
    <row r="8">
      <c r="A8" s="5" t="inlineStr">
        <is>
          <t>C05</t>
        </is>
      </c>
      <c r="B8" s="5" t="inlineStr">
        <is>
          <t>동영상 구독 B</t>
        </is>
      </c>
      <c r="C8" s="5" t="inlineStr">
        <is>
          <t>구독</t>
        </is>
      </c>
      <c r="D8" s="19" t="n">
        <v>13500</v>
      </c>
      <c r="E8" s="5" t="inlineStr">
        <is>
          <t>유지</t>
        </is>
      </c>
      <c r="F8" s="19" t="n">
        <v>13500</v>
      </c>
      <c r="G8" s="19" t="n">
        <v>0</v>
      </c>
      <c r="H8" s="19" t="n">
        <v>13500</v>
      </c>
      <c r="I8" s="19" t="n">
        <v>0</v>
      </c>
      <c r="J8" s="19">
        <f>D8-H8</f>
        <v/>
      </c>
      <c r="K8" s="19">
        <f>J8*12-I8</f>
        <v/>
      </c>
      <c r="L8" s="5" t="inlineStr"/>
    </row>
    <row r="9">
      <c r="A9" s="5" t="inlineStr">
        <is>
          <t>C06</t>
        </is>
      </c>
      <c r="B9" s="5" t="inlineStr">
        <is>
          <t>정수기 렌털</t>
        </is>
      </c>
      <c r="C9" s="5" t="inlineStr">
        <is>
          <t>렌털</t>
        </is>
      </c>
      <c r="D9" s="19" t="n">
        <v>29900</v>
      </c>
      <c r="E9" s="5" t="inlineStr">
        <is>
          <t>조건 확인</t>
        </is>
      </c>
      <c r="F9" s="19" t="n">
        <v>29900</v>
      </c>
      <c r="G9" s="19" t="n">
        <v>0</v>
      </c>
      <c r="H9" s="19" t="n">
        <v>29900</v>
      </c>
      <c r="I9" s="19" t="n">
        <v>0</v>
      </c>
      <c r="J9" s="19">
        <f>D9-H9</f>
        <v/>
      </c>
      <c r="K9" s="19">
        <f>J9*12-I9</f>
        <v/>
      </c>
      <c r="L9" s="5" t="inlineStr">
        <is>
          <t>약정 만료일 전이라 위약금을 확인한 뒤 만료 시점에 다시 보기로 했습니다.</t>
        </is>
      </c>
    </row>
    <row r="10">
      <c r="A10" s="5" t="inlineStr">
        <is>
          <t>C07</t>
        </is>
      </c>
      <c r="B10" s="5" t="inlineStr">
        <is>
          <t>헬스장 회원권</t>
        </is>
      </c>
      <c r="C10" s="5" t="inlineStr">
        <is>
          <t>멤버십</t>
        </is>
      </c>
      <c r="D10" s="19" t="n">
        <v>40000</v>
      </c>
      <c r="E10" s="5" t="inlineStr">
        <is>
          <t>해지</t>
        </is>
      </c>
      <c r="F10" s="19" t="n">
        <v>0</v>
      </c>
      <c r="G10" s="19" t="n">
        <v>0</v>
      </c>
      <c r="H10" s="19" t="n">
        <v>0</v>
      </c>
      <c r="I10" s="19" t="n">
        <v>0</v>
      </c>
      <c r="J10" s="19">
        <f>D10-H10</f>
        <v/>
      </c>
      <c r="K10" s="19">
        <f>J10*12-I10</f>
        <v/>
      </c>
      <c r="L10" s="5" t="inlineStr">
        <is>
          <t>최근 90일 이용 기록 0회.</t>
        </is>
      </c>
    </row>
    <row r="11">
      <c r="A11" s="5" t="inlineStr">
        <is>
          <t>C08</t>
        </is>
      </c>
      <c r="B11" s="5" t="inlineStr">
        <is>
          <t>실손의료보험</t>
        </is>
      </c>
      <c r="C11" s="5" t="inlineStr">
        <is>
          <t>보험</t>
        </is>
      </c>
      <c r="D11" s="19" t="n">
        <v>38000</v>
      </c>
      <c r="E11" s="5" t="inlineStr">
        <is>
          <t>유지(보장 확인만)</t>
        </is>
      </c>
      <c r="F11" s="19" t="n">
        <v>38000</v>
      </c>
      <c r="G11" s="19" t="n">
        <v>0</v>
      </c>
      <c r="H11" s="19" t="n">
        <v>38000</v>
      </c>
      <c r="I11" s="19" t="n">
        <v>0</v>
      </c>
      <c r="J11" s="19">
        <f>D11-H11</f>
        <v/>
      </c>
      <c r="K11" s="19">
        <f>J11*12-I11</f>
        <v/>
      </c>
      <c r="L11" s="5" t="inlineStr">
        <is>
          <t>보장 내용 확인만 하고 바꾸지 않았습니다.</t>
        </is>
      </c>
    </row>
    <row r="12">
      <c r="A12" s="5" t="inlineStr">
        <is>
          <t>C09</t>
        </is>
      </c>
      <c r="B12" s="5" t="inlineStr">
        <is>
          <t>자동차보험(연 720,000원 ÷ 12)</t>
        </is>
      </c>
      <c r="C12" s="5" t="inlineStr">
        <is>
          <t>보험</t>
        </is>
      </c>
      <c r="D12" s="19" t="n">
        <v>60000</v>
      </c>
      <c r="E12" s="5" t="inlineStr">
        <is>
          <t>유지(갱신일만 기록)</t>
        </is>
      </c>
      <c r="F12" s="19" t="n">
        <v>60000</v>
      </c>
      <c r="G12" s="19" t="n">
        <v>0</v>
      </c>
      <c r="H12" s="19" t="n">
        <v>60000</v>
      </c>
      <c r="I12" s="19" t="n">
        <v>0</v>
      </c>
      <c r="J12" s="19">
        <f>D12-H12</f>
        <v/>
      </c>
      <c r="K12" s="19">
        <f>J12*12-I12</f>
        <v/>
      </c>
      <c r="L12" s="5" t="inlineStr">
        <is>
          <t>연 720,000원을 12로 나눈 월 금액. 갱신일만 달력에 기록했습니다.</t>
        </is>
      </c>
    </row>
    <row r="13">
      <c r="A13" s="5" t="n"/>
      <c r="B13" s="5" t="inlineStr">
        <is>
          <t>합계</t>
        </is>
      </c>
      <c r="C13" s="5" t="n"/>
      <c r="D13" s="19">
        <f>SUM(D4:D12)</f>
        <v/>
      </c>
      <c r="E13" s="5" t="n"/>
      <c r="F13" s="19">
        <f>SUM(F4:F12)</f>
        <v/>
      </c>
      <c r="G13" s="19">
        <f>SUM(G4:G12)</f>
        <v/>
      </c>
      <c r="H13" s="19">
        <f>SUM(H4:H12)</f>
        <v/>
      </c>
      <c r="I13" s="19">
        <f>SUM(I4:I12)</f>
        <v/>
      </c>
      <c r="J13" s="19">
        <f>SUM(J4:J12)</f>
        <v/>
      </c>
      <c r="K13" s="19">
        <f>SUM(K4:K12)</f>
        <v/>
      </c>
      <c r="L13" s="5" t="n"/>
    </row>
    <row r="15">
      <c r="B15" s="8" t="inlineStr">
        <is>
          <t>참고 항목(변경 대상 아님)</t>
        </is>
      </c>
    </row>
    <row r="16">
      <c r="A16" t="inlineStr">
        <is>
          <t>R01</t>
        </is>
      </c>
      <c r="B16" t="inlineStr">
        <is>
          <t>월세(참고, 변경 대상 아님)</t>
        </is>
      </c>
      <c r="D16" s="20" t="n">
        <v>600000</v>
      </c>
    </row>
    <row r="17">
      <c r="A17" t="inlineStr">
        <is>
          <t>R02</t>
        </is>
      </c>
      <c r="B17" t="inlineStr">
        <is>
          <t>신용대출 이자(참고, 재산정일만 기록)</t>
        </is>
      </c>
      <c r="D17" s="20" t="n">
        <v>85000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전호재</dc:creator>
  <dc:title>매달 빠져나가는 돈을 줄이는 90일 고정지출 점검 워크북 — 입력 양식</dc:title>
  <dc:description>저자 전호재 · 발행처 GAON-LAB · 저작권자 GAON-LAB · 버전 1.0 · 공개일 2026-10-16 · 작성 기준일 2026-10-15</dc:description>
  <dcterms:created xsi:type="dcterms:W3CDTF">2026-10-15T04:18:04Z</dcterms:created>
  <dcterms:modified xsi:type="dcterms:W3CDTF">2026-10-16T00:50:39Z</dcterms:modified>
  <cp:lastModifiedBy>전호재</cp:lastModifiedBy>
</cp:coreProperties>
</file>